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2"/>
  </bookViews>
  <sheets>
    <sheet name="ΔΗΜΟΣ ΠΡΟΥΠ ΕΣΟΔΩΝ" sheetId="1" r:id="rId1"/>
    <sheet name="ΔΗΜΟΣ ΠΡΟΥΠ ΕΞΟΔΩΝ" sheetId="2" r:id="rId2"/>
    <sheet name="ΔΗΜΟΣ ΙΣΟΛΟΓΙΣΜΟΣ" sheetId="3" r:id="rId3"/>
  </sheets>
  <definedNames/>
  <calcPr fullCalcOnLoad="1"/>
</workbook>
</file>

<file path=xl/sharedStrings.xml><?xml version="1.0" encoding="utf-8"?>
<sst xmlns="http://schemas.openxmlformats.org/spreadsheetml/2006/main" count="152" uniqueCount="121">
  <si>
    <t xml:space="preserve">ΕΛΛΗΝΙΚΗ ΔΗΜΟΚΡΑΤΙΑ </t>
  </si>
  <si>
    <t>ΝΟΜΟΣ ΚΟΡΙΝΘΙΑΣ</t>
  </si>
  <si>
    <t>ΔΗΜΟΣ ΒΕΛΟΥ-ΒΟΧΑΣ</t>
  </si>
  <si>
    <t>ΤΡΙΜΗΝΙΑΙΑ ΕΚΘΕΣΗ</t>
  </si>
  <si>
    <t>Κ.Α.</t>
  </si>
  <si>
    <t>ΑΝΑΚΕΦΑΛΑΙΩΣΗ ΕΣΟΔΩΝ</t>
  </si>
  <si>
    <t>Προϋπ/σμός</t>
  </si>
  <si>
    <t>Βεβαιωθέντα</t>
  </si>
  <si>
    <t>%</t>
  </si>
  <si>
    <t>Εισπραχθέντα</t>
  </si>
  <si>
    <t>2/1</t>
  </si>
  <si>
    <t>3/1</t>
  </si>
  <si>
    <t>3/2</t>
  </si>
  <si>
    <t>Τακτικά έσοδα</t>
  </si>
  <si>
    <t>Πρόσοδοι από ακίνητη περιούσια</t>
  </si>
  <si>
    <t>Πρόσοδοι από κινητή περιούσια</t>
  </si>
  <si>
    <t>Εσοδα από ανταποδοτικά τέλη και δικαιώματα</t>
  </si>
  <si>
    <t>Εσοδα από λοιπά τέλη - δικαιώματα και παροχή υπηρεσιών</t>
  </si>
  <si>
    <t>Φόροι και εισφορές</t>
  </si>
  <si>
    <t>Εσοδα από επιχορηγήσεις</t>
  </si>
  <si>
    <t>Λοιπά τακτικά έσοδα</t>
  </si>
  <si>
    <t>Εκτακτα έσοδα</t>
  </si>
  <si>
    <t>Εσοδα από την εκποίηση κινητής και ακίνητης περιούσιας</t>
  </si>
  <si>
    <t>Επιχορηγήσεις για κάλυψη λειτουργικών δαπανών</t>
  </si>
  <si>
    <t>Επιχορηγήσεις για επενδυτικές δαπάνες</t>
  </si>
  <si>
    <t>Δωρεές - κληρονομιές - κληροδοσίες</t>
  </si>
  <si>
    <t>Προσαυξήσεις - πρόστιμα - παράβολα</t>
  </si>
  <si>
    <t>Λοιπά έκτακτα έσοδα</t>
  </si>
  <si>
    <t>Έσοδα παρελθόντων οικονομικών ετών</t>
  </si>
  <si>
    <t>Έκτακτα έσοδα</t>
  </si>
  <si>
    <t>Εισπράξεις από δάνεια και απαιτήσεις από Π.Ο.Ε.</t>
  </si>
  <si>
    <t>Εισπράξεις από δάνεια</t>
  </si>
  <si>
    <t>Εισπρακτέα υπόλοιπα προηγούμενων οικονομικών ετών</t>
  </si>
  <si>
    <t>Εισπράξεις υπέρ Δημοσίου και τρίτων</t>
  </si>
  <si>
    <t>Εισπράξεις υπέρ του δημόσιου</t>
  </si>
  <si>
    <t>Εισπράξεις υπέρ τρίτων</t>
  </si>
  <si>
    <t>Χρηματικό υπόλοιπο προηγούμενου Έτους</t>
  </si>
  <si>
    <t>Σύνολα εσόδων</t>
  </si>
  <si>
    <t>ΚΟΡΙΝΘΙΑΣ</t>
  </si>
  <si>
    <t>ΔΗΜΟΣ ΒΕΛΟΥ ΒΟΧΑΣ</t>
  </si>
  <si>
    <t>ΑΝΑΚΕΦΑΛΑΙΩΣΗ ΕΞΟΔΩΝ</t>
  </si>
  <si>
    <t>Δεσμευθέντα</t>
  </si>
  <si>
    <t>Τιμολογηθέντα</t>
  </si>
  <si>
    <t>Ενταλθέντα</t>
  </si>
  <si>
    <t>Πληρωθέντα</t>
  </si>
  <si>
    <t>1/2</t>
  </si>
  <si>
    <t>5/1</t>
  </si>
  <si>
    <t>5/3</t>
  </si>
  <si>
    <t>Έξοδα</t>
  </si>
  <si>
    <t>Αμοιβές και έξοδα προσωπικού</t>
  </si>
  <si>
    <t>Αμοιβές αιρετών και τρίτων</t>
  </si>
  <si>
    <t>Παροχές τρίτων</t>
  </si>
  <si>
    <t>Φόροι - τέλη</t>
  </si>
  <si>
    <t>Λοιπά Γενικά έξοδα</t>
  </si>
  <si>
    <t>Πληρωμές για την εξυπηρέτηση δημοσίας πίστεως</t>
  </si>
  <si>
    <t>Δαπάνες προμήθειας αναλωσίμων</t>
  </si>
  <si>
    <t>Πληρωμές - Μεταβιβάσεις σε τρίτους</t>
  </si>
  <si>
    <t>Λοιπά Έξοδα</t>
  </si>
  <si>
    <t>Επενδύσεις</t>
  </si>
  <si>
    <t>Αγορές κτιρίων, τεχνικών έργων και προμήθειες παγίων</t>
  </si>
  <si>
    <t>Έργα</t>
  </si>
  <si>
    <t>Μελέτες, έρευνες, πειραματικές εργασίες κλπ</t>
  </si>
  <si>
    <t>Τίτλοι πάγιας επένδυσης (συμμετοχές σε επιχειρήσεις)</t>
  </si>
  <si>
    <t>Πληρωμές Π.Ο.Ε., αποδόσεις και προβλέψεις</t>
  </si>
  <si>
    <t>Πληρωμές Π.Ο.Ε.</t>
  </si>
  <si>
    <t>Αποδόσεις</t>
  </si>
  <si>
    <t>Προβλέψεις μη είσπραξης</t>
  </si>
  <si>
    <t>Αποθεματικό</t>
  </si>
  <si>
    <t>Σύνολα δαπανών</t>
  </si>
  <si>
    <t xml:space="preserve">ΤΡΙΜΗΝΙΑΙΑ ΕΚΘΕΣΗ </t>
  </si>
  <si>
    <t>Μεταβολή</t>
  </si>
  <si>
    <t>ΣΤΟΙΧΕΙΑ ΕΝΕΡΓΗΤΙΚΟΥ</t>
  </si>
  <si>
    <t>3\2</t>
  </si>
  <si>
    <t>Α.</t>
  </si>
  <si>
    <t>ΑΠΑΙΤΗΣΕΙΣ</t>
  </si>
  <si>
    <t>Απαιτήσεις από φόρους, τέλη κλπ</t>
  </si>
  <si>
    <t>2.</t>
  </si>
  <si>
    <t>Απαιτήσεις από Ελληνικό Δημόσιο</t>
  </si>
  <si>
    <t>3.</t>
  </si>
  <si>
    <t>Λοιπές απαιτήσεις</t>
  </si>
  <si>
    <t>Β.</t>
  </si>
  <si>
    <t>ΔΙΑΘΕΣΙΜΑ</t>
  </si>
  <si>
    <t>1.</t>
  </si>
  <si>
    <t>Ταμείο</t>
  </si>
  <si>
    <t>Καταθέσεις όψεως και προθεσμίας</t>
  </si>
  <si>
    <t>Γ</t>
  </si>
  <si>
    <t>ΜΕΤΑΒΑΤΙΚΟΙ ΛΟΓΑΡΙΑΣΜΟΙ ΕΝΕΡΓΗΤΙΚΟΥ</t>
  </si>
  <si>
    <t>Έσοδα χρήσεως εισπρακτέα</t>
  </si>
  <si>
    <t>Λοιποί μεταβατικοί λογαριασμοί ενεργητικού</t>
  </si>
  <si>
    <t>ΣΤΟΙΧΕΙΑ ΠΑΘΗΤΙΚΟΥ</t>
  </si>
  <si>
    <t>ΥΠΟΧΡΕΩΣΕΙΣ ΑΠΌ ΔΑΝΕΙΑ</t>
  </si>
  <si>
    <t>Μακροπρόθεσμες υποχρεώσεις σε τράπεζες</t>
  </si>
  <si>
    <t>Βραχυπρόθεσμες υποχρεώσεις σε τράπεζες</t>
  </si>
  <si>
    <t>ΛΟΙΠΕΣ ΥΠΟΧΡΕΩΣΕΙΣ</t>
  </si>
  <si>
    <t>Προμηθευτές</t>
  </si>
  <si>
    <t>Υποχρεώσεις από φόρους τέλη</t>
  </si>
  <si>
    <t>4.</t>
  </si>
  <si>
    <t>Ασφαλιστικοί οργανισμοί</t>
  </si>
  <si>
    <t>5.</t>
  </si>
  <si>
    <t>Λοιπές βραχυπρόθεσμες υποχρεώσεις</t>
  </si>
  <si>
    <t>ΜΕΤΑΒΑΤΙΚΟΙ ΛΟΓΑΡΙΑΣΜΟΙ ΠΑΘΗΤΙΚΟΥ</t>
  </si>
  <si>
    <t>Έξοδα χρήσεως δουλευμένα (πληρωτέα)</t>
  </si>
  <si>
    <t>Λοιποί μεταβατικοί λογαριασμοί παθητικού</t>
  </si>
  <si>
    <t>Έξοδα επόμενων χρήσε</t>
  </si>
  <si>
    <t>Έσοδα επόμενων χρήσε</t>
  </si>
  <si>
    <t>Επιχορηγούμενες Πληρωμές Υποχρεώσεων Π.Ο.Ε.</t>
  </si>
  <si>
    <t>01</t>
  </si>
  <si>
    <t>02</t>
  </si>
  <si>
    <t>03</t>
  </si>
  <si>
    <t>04</t>
  </si>
  <si>
    <t>05</t>
  </si>
  <si>
    <t>06</t>
  </si>
  <si>
    <t>07</t>
  </si>
  <si>
    <t>ΑΠΟΤΕΛΕΣΜΑΤΑ ΕΚΤΕΛΕΣΗΣ ΠΡΟΫΠΟΛΟΓΙΣΜΟΥ ΕΣΟΔΩΝ Α΄ ΤΡΙΜΗΝΟΥ 2019</t>
  </si>
  <si>
    <t>ΠΕΡΙΟΔΟΣ 01/01/2019 - 31/03/2019</t>
  </si>
  <si>
    <t>ΑΠΟΤΕΛΕΣΜΑΤΑ ΕΚΤΕΛΕΣΗΣ ΠΡΟΫΠΟΛΟΓΙΣΜΟΥ ΔΑΠΑΝΩΝ Α΄  ΤΡΙΜΗΝΟΥ 2019</t>
  </si>
  <si>
    <t>Έσοδα προς απόδοση σε τρίτους(ΝΠ ή ΦΠ)</t>
  </si>
  <si>
    <t>ΣΤΟΙΧΕΙΑ ΙΣΟΛΟΓΙΣΜΟΥ   Α΄ ΤΡΙΜΗΝΟΥ 2019</t>
  </si>
  <si>
    <t>τέλος Προηγούμενου έτους 31.12.2018</t>
  </si>
  <si>
    <t>Προηγούμενο τρίμηνο(01/10/18-31/12/18)</t>
  </si>
  <si>
    <t>Α΄  Τρίμηνο 2019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</si>
</sst>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2">
    <font>
      <sz val="10"/>
      <name val="Arial"/>
      <family val="0"/>
    </font>
    <font>
      <b/>
      <sz val="10"/>
      <name val="Arial"/>
      <family val="2"/>
    </font>
    <font>
      <sz val="10"/>
      <name val="Arial Narrow"/>
      <family val="2"/>
    </font>
    <font>
      <sz val="9"/>
      <name val="Arial Narrow"/>
      <family val="2"/>
    </font>
    <font>
      <b/>
      <sz val="10"/>
      <name val="Arial Narrow"/>
      <family val="2"/>
    </font>
    <font>
      <sz val="9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1" applyNumberFormat="0" applyAlignment="0" applyProtection="0"/>
    <xf numFmtId="0" fontId="38" fillId="21" borderId="2" applyNumberFormat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9" fillId="28" borderId="3" applyNumberFormat="0" applyAlignment="0" applyProtection="0"/>
    <xf numFmtId="0" fontId="40" fillId="0" borderId="0" applyNumberFormat="0" applyFill="0" applyBorder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6" fillId="31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1" fillId="28" borderId="1" applyNumberFormat="0" applyAlignment="0" applyProtection="0"/>
  </cellStyleXfs>
  <cellXfs count="82">
    <xf numFmtId="0" fontId="0" fillId="0" borderId="0" xfId="0" applyAlignment="1">
      <alignment/>
    </xf>
    <xf numFmtId="0" fontId="1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4" fillId="33" borderId="10" xfId="0" applyFont="1" applyFill="1" applyBorder="1" applyAlignment="1" applyProtection="1">
      <alignment horizontal="center"/>
      <protection locked="0"/>
    </xf>
    <xf numFmtId="0" fontId="6" fillId="0" borderId="10" xfId="0" applyFont="1" applyBorder="1" applyAlignment="1" applyProtection="1">
      <alignment/>
      <protection locked="0"/>
    </xf>
    <xf numFmtId="4" fontId="6" fillId="0" borderId="10" xfId="0" applyNumberFormat="1" applyFont="1" applyBorder="1" applyAlignment="1" applyProtection="1">
      <alignment/>
      <protection/>
    </xf>
    <xf numFmtId="0" fontId="2" fillId="33" borderId="10" xfId="0" applyFont="1" applyFill="1" applyBorder="1" applyAlignment="1" applyProtection="1">
      <alignment horizontal="center"/>
      <protection locked="0"/>
    </xf>
    <xf numFmtId="0" fontId="2" fillId="33" borderId="10" xfId="0" applyFont="1" applyFill="1" applyBorder="1" applyAlignment="1" applyProtection="1">
      <alignment/>
      <protection locked="0"/>
    </xf>
    <xf numFmtId="49" fontId="2" fillId="33" borderId="10" xfId="0" applyNumberFormat="1" applyFont="1" applyFill="1" applyBorder="1" applyAlignment="1" applyProtection="1">
      <alignment horizontal="center"/>
      <protection locked="0"/>
    </xf>
    <xf numFmtId="0" fontId="4" fillId="0" borderId="10" xfId="0" applyFont="1" applyBorder="1" applyAlignment="1" applyProtection="1">
      <alignment/>
      <protection locked="0"/>
    </xf>
    <xf numFmtId="4" fontId="4" fillId="0" borderId="10" xfId="0" applyNumberFormat="1" applyFont="1" applyBorder="1" applyAlignment="1" applyProtection="1">
      <alignment/>
      <protection/>
    </xf>
    <xf numFmtId="0" fontId="4" fillId="0" borderId="10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/>
      <protection locked="0"/>
    </xf>
    <xf numFmtId="4" fontId="2" fillId="0" borderId="10" xfId="0" applyNumberFormat="1" applyFont="1" applyBorder="1" applyAlignment="1" applyProtection="1">
      <alignment/>
      <protection locked="0"/>
    </xf>
    <xf numFmtId="4" fontId="4" fillId="0" borderId="10" xfId="0" applyNumberFormat="1" applyFont="1" applyBorder="1" applyAlignment="1" applyProtection="1">
      <alignment/>
      <protection locked="0"/>
    </xf>
    <xf numFmtId="0" fontId="4" fillId="33" borderId="10" xfId="0" applyFont="1" applyFill="1" applyBorder="1" applyAlignment="1" applyProtection="1">
      <alignment horizontal="right"/>
      <protection locked="0"/>
    </xf>
    <xf numFmtId="4" fontId="4" fillId="33" borderId="10" xfId="0" applyNumberFormat="1" applyFont="1" applyFill="1" applyBorder="1" applyAlignment="1" applyProtection="1">
      <alignment/>
      <protection/>
    </xf>
    <xf numFmtId="0" fontId="4" fillId="33" borderId="10" xfId="0" applyFont="1" applyFill="1" applyBorder="1" applyAlignment="1" applyProtection="1">
      <alignment/>
      <protection/>
    </xf>
    <xf numFmtId="0" fontId="2" fillId="33" borderId="10" xfId="0" applyFont="1" applyFill="1" applyBorder="1" applyAlignment="1" applyProtection="1">
      <alignment/>
      <protection/>
    </xf>
    <xf numFmtId="0" fontId="6" fillId="33" borderId="10" xfId="0" applyFont="1" applyFill="1" applyBorder="1" applyAlignment="1" applyProtection="1">
      <alignment horizontal="center"/>
      <protection locked="0"/>
    </xf>
    <xf numFmtId="0" fontId="7" fillId="33" borderId="10" xfId="0" applyFont="1" applyFill="1" applyBorder="1" applyAlignment="1" applyProtection="1">
      <alignment horizontal="center"/>
      <protection locked="0"/>
    </xf>
    <xf numFmtId="0" fontId="8" fillId="33" borderId="10" xfId="0" applyFont="1" applyFill="1" applyBorder="1" applyAlignment="1" applyProtection="1">
      <alignment horizontal="center"/>
      <protection locked="0"/>
    </xf>
    <xf numFmtId="49" fontId="8" fillId="33" borderId="10" xfId="0" applyNumberFormat="1" applyFont="1" applyFill="1" applyBorder="1" applyAlignment="1" applyProtection="1">
      <alignment horizontal="center"/>
      <protection locked="0"/>
    </xf>
    <xf numFmtId="0" fontId="9" fillId="0" borderId="10" xfId="0" applyFont="1" applyBorder="1" applyAlignment="1" applyProtection="1">
      <alignment/>
      <protection locked="0"/>
    </xf>
    <xf numFmtId="0" fontId="5" fillId="0" borderId="10" xfId="0" applyFont="1" applyBorder="1" applyAlignment="1" applyProtection="1">
      <alignment/>
      <protection locked="0"/>
    </xf>
    <xf numFmtId="0" fontId="8" fillId="0" borderId="10" xfId="0" applyFont="1" applyBorder="1" applyAlignment="1" applyProtection="1">
      <alignment/>
      <protection locked="0"/>
    </xf>
    <xf numFmtId="4" fontId="8" fillId="0" borderId="10" xfId="0" applyNumberFormat="1" applyFont="1" applyBorder="1" applyAlignment="1" applyProtection="1">
      <alignment/>
      <protection locked="0"/>
    </xf>
    <xf numFmtId="4" fontId="8" fillId="0" borderId="10" xfId="0" applyNumberFormat="1" applyFont="1" applyFill="1" applyBorder="1" applyAlignment="1" applyProtection="1">
      <alignment/>
      <protection locked="0"/>
    </xf>
    <xf numFmtId="4" fontId="6" fillId="0" borderId="10" xfId="0" applyNumberFormat="1" applyFont="1" applyBorder="1" applyAlignment="1" applyProtection="1">
      <alignment/>
      <protection locked="0"/>
    </xf>
    <xf numFmtId="4" fontId="6" fillId="0" borderId="10" xfId="0" applyNumberFormat="1" applyFont="1" applyFill="1" applyBorder="1" applyAlignment="1" applyProtection="1">
      <alignment/>
      <protection/>
    </xf>
    <xf numFmtId="0" fontId="14" fillId="34" borderId="11" xfId="0" applyFont="1" applyFill="1" applyBorder="1" applyAlignment="1" applyProtection="1">
      <alignment horizontal="center" vertical="top" wrapText="1"/>
      <protection locked="0"/>
    </xf>
    <xf numFmtId="0" fontId="0" fillId="33" borderId="10" xfId="0" applyFill="1" applyBorder="1" applyAlignment="1" applyProtection="1">
      <alignment/>
      <protection locked="0"/>
    </xf>
    <xf numFmtId="0" fontId="1" fillId="33" borderId="10" xfId="0" applyFont="1" applyFill="1" applyBorder="1" applyAlignment="1" applyProtection="1">
      <alignment horizontal="right"/>
      <protection locked="0"/>
    </xf>
    <xf numFmtId="0" fontId="8" fillId="33" borderId="10" xfId="0" applyFont="1" applyFill="1" applyBorder="1" applyAlignment="1" applyProtection="1">
      <alignment/>
      <protection/>
    </xf>
    <xf numFmtId="0" fontId="11" fillId="0" borderId="0" xfId="0" applyFont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0" fontId="14" fillId="34" borderId="12" xfId="0" applyFont="1" applyFill="1" applyBorder="1" applyAlignment="1" applyProtection="1">
      <alignment horizontal="center" vertical="top" wrapText="1"/>
      <protection locked="0"/>
    </xf>
    <xf numFmtId="0" fontId="12" fillId="34" borderId="11" xfId="0" applyFont="1" applyFill="1" applyBorder="1" applyAlignment="1" applyProtection="1">
      <alignment horizontal="center" vertical="top" wrapText="1"/>
      <protection locked="0"/>
    </xf>
    <xf numFmtId="1" fontId="12" fillId="34" borderId="11" xfId="0" applyNumberFormat="1" applyFont="1" applyFill="1" applyBorder="1" applyAlignment="1" applyProtection="1">
      <alignment horizontal="center" vertical="top" wrapText="1"/>
      <protection locked="0"/>
    </xf>
    <xf numFmtId="4" fontId="12" fillId="34" borderId="13" xfId="0" applyNumberFormat="1" applyFont="1" applyFill="1" applyBorder="1" applyAlignment="1" applyProtection="1">
      <alignment vertical="top" wrapText="1"/>
      <protection locked="0"/>
    </xf>
    <xf numFmtId="4" fontId="12" fillId="34" borderId="11" xfId="0" applyNumberFormat="1" applyFont="1" applyFill="1" applyBorder="1" applyAlignment="1" applyProtection="1">
      <alignment vertical="top" wrapText="1"/>
      <protection locked="0"/>
    </xf>
    <xf numFmtId="4" fontId="12" fillId="34" borderId="11" xfId="0" applyNumberFormat="1" applyFont="1" applyFill="1" applyBorder="1" applyAlignment="1" applyProtection="1">
      <alignment vertical="top" wrapText="1"/>
      <protection/>
    </xf>
    <xf numFmtId="4" fontId="15" fillId="34" borderId="13" xfId="0" applyNumberFormat="1" applyFont="1" applyFill="1" applyBorder="1" applyAlignment="1" applyProtection="1">
      <alignment vertical="top" wrapText="1"/>
      <protection locked="0"/>
    </xf>
    <xf numFmtId="4" fontId="15" fillId="34" borderId="11" xfId="0" applyNumberFormat="1" applyFont="1" applyFill="1" applyBorder="1" applyAlignment="1" applyProtection="1">
      <alignment vertical="top" wrapText="1"/>
      <protection locked="0"/>
    </xf>
    <xf numFmtId="3" fontId="12" fillId="34" borderId="11" xfId="0" applyNumberFormat="1" applyFont="1" applyFill="1" applyBorder="1" applyAlignment="1" applyProtection="1">
      <alignment horizontal="center" vertical="top" wrapText="1"/>
      <protection locked="0"/>
    </xf>
    <xf numFmtId="4" fontId="0" fillId="0" borderId="0" xfId="0" applyNumberFormat="1" applyAlignment="1">
      <alignment/>
    </xf>
    <xf numFmtId="4" fontId="6" fillId="33" borderId="10" xfId="0" applyNumberFormat="1" applyFont="1" applyFill="1" applyBorder="1" applyAlignment="1" applyProtection="1">
      <alignment/>
      <protection/>
    </xf>
    <xf numFmtId="49" fontId="2" fillId="0" borderId="10" xfId="0" applyNumberFormat="1" applyFont="1" applyBorder="1" applyAlignment="1" applyProtection="1">
      <alignment horizontal="right"/>
      <protection locked="0"/>
    </xf>
    <xf numFmtId="0" fontId="4" fillId="33" borderId="10" xfId="0" applyFont="1" applyFill="1" applyBorder="1" applyAlignment="1" applyProtection="1">
      <alignment horizontal="center" vertical="center"/>
      <protection locked="0"/>
    </xf>
    <xf numFmtId="0" fontId="4" fillId="33" borderId="10" xfId="0" applyFont="1" applyFill="1" applyBorder="1" applyAlignment="1" applyProtection="1">
      <alignment horizontal="center"/>
      <protection locked="0"/>
    </xf>
    <xf numFmtId="0" fontId="2" fillId="33" borderId="10" xfId="0" applyFont="1" applyFill="1" applyBorder="1" applyAlignment="1" applyProtection="1">
      <alignment/>
      <protection locked="0"/>
    </xf>
    <xf numFmtId="0" fontId="1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1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0" fontId="1" fillId="33" borderId="10" xfId="0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14" fillId="34" borderId="14" xfId="0" applyFont="1" applyFill="1" applyBorder="1" applyAlignment="1" applyProtection="1">
      <alignment vertical="top" wrapText="1"/>
      <protection locked="0"/>
    </xf>
    <xf numFmtId="0" fontId="14" fillId="34" borderId="13" xfId="0" applyFont="1" applyFill="1" applyBorder="1" applyAlignment="1" applyProtection="1">
      <alignment vertical="top" wrapText="1"/>
      <protection locked="0"/>
    </xf>
    <xf numFmtId="0" fontId="14" fillId="34" borderId="14" xfId="0" applyFont="1" applyFill="1" applyBorder="1" applyAlignment="1" applyProtection="1">
      <alignment horizontal="center" vertical="top" wrapText="1"/>
      <protection locked="0"/>
    </xf>
    <xf numFmtId="0" fontId="14" fillId="34" borderId="13" xfId="0" applyFont="1" applyFill="1" applyBorder="1" applyAlignment="1" applyProtection="1">
      <alignment horizontal="center" vertical="top" wrapText="1"/>
      <protection locked="0"/>
    </xf>
    <xf numFmtId="0" fontId="10" fillId="0" borderId="0" xfId="0" applyFont="1" applyAlignment="1" applyProtection="1">
      <alignment horizontal="left"/>
      <protection locked="0"/>
    </xf>
    <xf numFmtId="0" fontId="10" fillId="0" borderId="0" xfId="0" applyFont="1" applyAlignment="1" applyProtection="1">
      <alignment horizontal="left" vertical="top" wrapText="1"/>
      <protection locked="0"/>
    </xf>
    <xf numFmtId="0" fontId="12" fillId="34" borderId="15" xfId="0" applyFont="1" applyFill="1" applyBorder="1" applyAlignment="1" applyProtection="1">
      <alignment vertical="top" wrapText="1"/>
      <protection locked="0"/>
    </xf>
    <xf numFmtId="0" fontId="12" fillId="34" borderId="16" xfId="0" applyFont="1" applyFill="1" applyBorder="1" applyAlignment="1" applyProtection="1">
      <alignment vertical="top" wrapText="1"/>
      <protection locked="0"/>
    </xf>
    <xf numFmtId="4" fontId="15" fillId="34" borderId="15" xfId="0" applyNumberFormat="1" applyFont="1" applyFill="1" applyBorder="1" applyAlignment="1" applyProtection="1">
      <alignment vertical="top" wrapText="1"/>
      <protection locked="0"/>
    </xf>
    <xf numFmtId="4" fontId="15" fillId="34" borderId="17" xfId="0" applyNumberFormat="1" applyFont="1" applyFill="1" applyBorder="1" applyAlignment="1" applyProtection="1">
      <alignment vertical="top" wrapText="1"/>
      <protection locked="0"/>
    </xf>
    <xf numFmtId="4" fontId="15" fillId="34" borderId="16" xfId="0" applyNumberFormat="1" applyFont="1" applyFill="1" applyBorder="1" applyAlignment="1" applyProtection="1">
      <alignment vertical="top" wrapText="1"/>
      <protection locked="0"/>
    </xf>
    <xf numFmtId="4" fontId="12" fillId="34" borderId="15" xfId="0" applyNumberFormat="1" applyFont="1" applyFill="1" applyBorder="1" applyAlignment="1" applyProtection="1">
      <alignment vertical="top" wrapText="1"/>
      <protection locked="0"/>
    </xf>
    <xf numFmtId="4" fontId="12" fillId="34" borderId="16" xfId="0" applyNumberFormat="1" applyFont="1" applyFill="1" applyBorder="1" applyAlignment="1" applyProtection="1">
      <alignment vertical="top" wrapText="1"/>
      <protection locked="0"/>
    </xf>
    <xf numFmtId="0" fontId="12" fillId="0" borderId="0" xfId="0" applyFont="1" applyAlignment="1" applyProtection="1">
      <alignment horizontal="center" vertical="top" wrapText="1"/>
      <protection locked="0"/>
    </xf>
    <xf numFmtId="0" fontId="12" fillId="0" borderId="18" xfId="0" applyFont="1" applyBorder="1" applyAlignment="1" applyProtection="1">
      <alignment horizontal="center"/>
      <protection locked="0"/>
    </xf>
    <xf numFmtId="0" fontId="13" fillId="34" borderId="19" xfId="0" applyFont="1" applyFill="1" applyBorder="1" applyAlignment="1" applyProtection="1">
      <alignment vertical="top" wrapText="1"/>
      <protection locked="0"/>
    </xf>
    <xf numFmtId="0" fontId="13" fillId="34" borderId="12" xfId="0" applyFont="1" applyFill="1" applyBorder="1" applyAlignment="1" applyProtection="1">
      <alignment vertical="top" wrapText="1"/>
      <protection locked="0"/>
    </xf>
    <xf numFmtId="0" fontId="13" fillId="34" borderId="20" xfId="0" applyFont="1" applyFill="1" applyBorder="1" applyAlignment="1" applyProtection="1">
      <alignment vertical="top" wrapText="1"/>
      <protection locked="0"/>
    </xf>
    <xf numFmtId="0" fontId="13" fillId="34" borderId="11" xfId="0" applyFont="1" applyFill="1" applyBorder="1" applyAlignment="1" applyProtection="1">
      <alignment vertical="top" wrapText="1"/>
      <protection locked="0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 [0]" xfId="51"/>
    <cellStyle name="Currency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8"/>
  <sheetViews>
    <sheetView zoomScalePageLayoutView="0" workbookViewId="0" topLeftCell="A1">
      <selection activeCell="D39" sqref="D39"/>
    </sheetView>
  </sheetViews>
  <sheetFormatPr defaultColWidth="9.140625" defaultRowHeight="12.75"/>
  <cols>
    <col min="1" max="1" width="3.421875" style="0" customWidth="1"/>
    <col min="2" max="2" width="42.57421875" style="0" customWidth="1"/>
    <col min="3" max="3" width="15.7109375" style="0" customWidth="1"/>
    <col min="4" max="4" width="15.00390625" style="0" customWidth="1"/>
    <col min="5" max="5" width="12.140625" style="0" customWidth="1"/>
    <col min="6" max="6" width="12.28125" style="0" customWidth="1"/>
    <col min="7" max="7" width="11.7109375" style="0" customWidth="1"/>
    <col min="8" max="8" width="12.8515625" style="0" customWidth="1"/>
  </cols>
  <sheetData>
    <row r="1" spans="1:8" ht="12.75">
      <c r="A1" s="53" t="s">
        <v>0</v>
      </c>
      <c r="B1" s="53"/>
      <c r="C1" s="2"/>
      <c r="D1" s="1"/>
      <c r="E1" s="1"/>
      <c r="F1" s="1"/>
      <c r="G1" s="1"/>
      <c r="H1" s="1"/>
    </row>
    <row r="2" spans="1:8" ht="12.75">
      <c r="A2" s="53" t="s">
        <v>1</v>
      </c>
      <c r="B2" s="53"/>
      <c r="C2" s="2"/>
      <c r="D2" s="1"/>
      <c r="E2" s="1"/>
      <c r="F2" s="1"/>
      <c r="G2" s="1"/>
      <c r="H2" s="1"/>
    </row>
    <row r="3" spans="1:8" ht="12.75">
      <c r="A3" s="53" t="s">
        <v>2</v>
      </c>
      <c r="B3" s="54"/>
      <c r="C3" s="54"/>
      <c r="D3" s="3"/>
      <c r="E3" s="3"/>
      <c r="F3" s="3"/>
      <c r="G3" s="3"/>
      <c r="H3" s="3"/>
    </row>
    <row r="4" spans="1:8" ht="12.75">
      <c r="A4" s="55" t="s">
        <v>3</v>
      </c>
      <c r="B4" s="55"/>
      <c r="C4" s="55"/>
      <c r="D4" s="55"/>
      <c r="E4" s="55"/>
      <c r="F4" s="55"/>
      <c r="G4" s="55"/>
      <c r="H4" s="55"/>
    </row>
    <row r="5" spans="1:8" ht="12.75">
      <c r="A5" s="55" t="s">
        <v>113</v>
      </c>
      <c r="B5" s="55"/>
      <c r="C5" s="55"/>
      <c r="D5" s="55"/>
      <c r="E5" s="55"/>
      <c r="F5" s="55"/>
      <c r="G5" s="55"/>
      <c r="H5" s="55"/>
    </row>
    <row r="7" spans="1:8" ht="13.5">
      <c r="A7" s="4"/>
      <c r="B7" s="4"/>
      <c r="C7" s="4"/>
      <c r="D7" s="4"/>
      <c r="E7" s="56" t="s">
        <v>114</v>
      </c>
      <c r="F7" s="57"/>
      <c r="G7" s="57"/>
      <c r="H7" s="57"/>
    </row>
    <row r="8" spans="1:8" ht="12.75">
      <c r="A8" s="50" t="s">
        <v>4</v>
      </c>
      <c r="B8" s="50" t="s">
        <v>5</v>
      </c>
      <c r="C8" s="5" t="s">
        <v>6</v>
      </c>
      <c r="D8" s="5" t="s">
        <v>7</v>
      </c>
      <c r="E8" s="5" t="s">
        <v>8</v>
      </c>
      <c r="F8" s="5" t="s">
        <v>9</v>
      </c>
      <c r="G8" s="51" t="s">
        <v>8</v>
      </c>
      <c r="H8" s="52"/>
    </row>
    <row r="9" spans="1:8" ht="12.75">
      <c r="A9" s="50"/>
      <c r="B9" s="50"/>
      <c r="C9" s="8">
        <v>1</v>
      </c>
      <c r="D9" s="9">
        <v>2</v>
      </c>
      <c r="E9" s="10" t="s">
        <v>10</v>
      </c>
      <c r="F9" s="8">
        <v>3</v>
      </c>
      <c r="G9" s="10" t="s">
        <v>11</v>
      </c>
      <c r="H9" s="10" t="s">
        <v>12</v>
      </c>
    </row>
    <row r="10" spans="1:8" ht="12.75">
      <c r="A10" s="11">
        <v>0</v>
      </c>
      <c r="B10" s="11" t="s">
        <v>13</v>
      </c>
      <c r="C10" s="12">
        <f>C11+C12+C13+C14+C15+C16+C17</f>
        <v>5102750.790000001</v>
      </c>
      <c r="D10" s="12">
        <f>D11+D12+D13+D14+D15+D16+D17</f>
        <v>1197223.24</v>
      </c>
      <c r="E10" s="13">
        <f>D10/C10</f>
        <v>0.23462310609921042</v>
      </c>
      <c r="F10" s="12">
        <f>F11+F12+F13+F14+F15+F16+F17</f>
        <v>1197174.7999999998</v>
      </c>
      <c r="G10" s="13">
        <f>F10/C10</f>
        <v>0.234613613180196</v>
      </c>
      <c r="H10" s="13">
        <f>F10/D10</f>
        <v>0.9999595397095699</v>
      </c>
    </row>
    <row r="11" spans="1:8" ht="12.75">
      <c r="A11" s="49" t="s">
        <v>106</v>
      </c>
      <c r="B11" s="14" t="s">
        <v>14</v>
      </c>
      <c r="C11" s="15">
        <v>14500</v>
      </c>
      <c r="D11" s="15">
        <v>3913.51</v>
      </c>
      <c r="E11" s="13">
        <f aca="true" t="shared" si="0" ref="E11:E35">D11/C11</f>
        <v>0.26989724137931037</v>
      </c>
      <c r="F11" s="15">
        <v>3913.51</v>
      </c>
      <c r="G11" s="13">
        <f aca="true" t="shared" si="1" ref="G11:G35">F11/C11</f>
        <v>0.26989724137931037</v>
      </c>
      <c r="H11" s="13">
        <f aca="true" t="shared" si="2" ref="H11:H35">F11/D11</f>
        <v>1</v>
      </c>
    </row>
    <row r="12" spans="1:8" ht="12.75">
      <c r="A12" s="49" t="s">
        <v>107</v>
      </c>
      <c r="B12" s="14" t="s">
        <v>15</v>
      </c>
      <c r="C12" s="15">
        <v>30000</v>
      </c>
      <c r="D12" s="15">
        <v>0</v>
      </c>
      <c r="E12" s="13">
        <f t="shared" si="0"/>
        <v>0</v>
      </c>
      <c r="F12" s="15">
        <v>0</v>
      </c>
      <c r="G12" s="13">
        <f t="shared" si="1"/>
        <v>0</v>
      </c>
      <c r="H12" s="13" t="e">
        <f t="shared" si="2"/>
        <v>#DIV/0!</v>
      </c>
    </row>
    <row r="13" spans="1:8" ht="12.75">
      <c r="A13" s="49" t="s">
        <v>108</v>
      </c>
      <c r="B13" s="14" t="s">
        <v>16</v>
      </c>
      <c r="C13" s="15">
        <v>2478162.22</v>
      </c>
      <c r="D13" s="15">
        <v>481586.41</v>
      </c>
      <c r="E13" s="13">
        <f t="shared" si="0"/>
        <v>0.19433207645300957</v>
      </c>
      <c r="F13" s="15">
        <v>481586.41</v>
      </c>
      <c r="G13" s="13">
        <f t="shared" si="1"/>
        <v>0.19433207645300957</v>
      </c>
      <c r="H13" s="13">
        <f t="shared" si="2"/>
        <v>1</v>
      </c>
    </row>
    <row r="14" spans="1:8" ht="12.75">
      <c r="A14" s="49" t="s">
        <v>109</v>
      </c>
      <c r="B14" s="14" t="s">
        <v>17</v>
      </c>
      <c r="C14" s="15">
        <v>157440.97</v>
      </c>
      <c r="D14" s="15">
        <v>32147.75</v>
      </c>
      <c r="E14" s="13">
        <f t="shared" si="0"/>
        <v>0.20418922723862792</v>
      </c>
      <c r="F14" s="15">
        <v>32099.31</v>
      </c>
      <c r="G14" s="13">
        <f t="shared" si="1"/>
        <v>0.20388155636998426</v>
      </c>
      <c r="H14" s="13">
        <f t="shared" si="2"/>
        <v>0.9984932071451346</v>
      </c>
    </row>
    <row r="15" spans="1:8" ht="12.75">
      <c r="A15" s="49" t="s">
        <v>110</v>
      </c>
      <c r="B15" s="14" t="s">
        <v>18</v>
      </c>
      <c r="C15" s="15">
        <v>200500</v>
      </c>
      <c r="D15" s="15">
        <v>74356.85</v>
      </c>
      <c r="E15" s="13">
        <f t="shared" si="0"/>
        <v>0.3708571072319202</v>
      </c>
      <c r="F15" s="15">
        <v>74356.85</v>
      </c>
      <c r="G15" s="13">
        <f t="shared" si="1"/>
        <v>0.3708571072319202</v>
      </c>
      <c r="H15" s="13">
        <f t="shared" si="2"/>
        <v>1</v>
      </c>
    </row>
    <row r="16" spans="1:8" ht="12.75">
      <c r="A16" s="49" t="s">
        <v>111</v>
      </c>
      <c r="B16" s="14" t="s">
        <v>19</v>
      </c>
      <c r="C16" s="15">
        <v>2219847.6</v>
      </c>
      <c r="D16" s="15">
        <v>604918.72</v>
      </c>
      <c r="E16" s="13">
        <f t="shared" si="0"/>
        <v>0.27250461698361633</v>
      </c>
      <c r="F16" s="15">
        <v>604918.72</v>
      </c>
      <c r="G16" s="13">
        <f t="shared" si="1"/>
        <v>0.27250461698361633</v>
      </c>
      <c r="H16" s="13">
        <f t="shared" si="2"/>
        <v>1</v>
      </c>
    </row>
    <row r="17" spans="1:8" ht="12.75">
      <c r="A17" s="49" t="s">
        <v>112</v>
      </c>
      <c r="B17" s="14" t="s">
        <v>20</v>
      </c>
      <c r="C17" s="15">
        <v>2300</v>
      </c>
      <c r="D17" s="15">
        <v>300</v>
      </c>
      <c r="E17" s="13">
        <f t="shared" si="0"/>
        <v>0.13043478260869565</v>
      </c>
      <c r="F17" s="15">
        <v>300</v>
      </c>
      <c r="G17" s="13">
        <f t="shared" si="1"/>
        <v>0.13043478260869565</v>
      </c>
      <c r="H17" s="13">
        <f t="shared" si="2"/>
        <v>1</v>
      </c>
    </row>
    <row r="18" spans="1:8" ht="12.75">
      <c r="A18" s="11">
        <v>1</v>
      </c>
      <c r="B18" s="11" t="s">
        <v>21</v>
      </c>
      <c r="C18" s="12">
        <f>C19+C20+C21+C22+C23+C24</f>
        <v>5522288.77</v>
      </c>
      <c r="D18" s="12">
        <f>D19+D20+D21+D22+D23+D24</f>
        <v>129336.16</v>
      </c>
      <c r="E18" s="13">
        <f t="shared" si="0"/>
        <v>0.02342075276878359</v>
      </c>
      <c r="F18" s="12">
        <f>F19+F20+F21+F22+F23+F24</f>
        <v>111155.76000000001</v>
      </c>
      <c r="G18" s="13">
        <f t="shared" si="1"/>
        <v>0.02012856709048919</v>
      </c>
      <c r="H18" s="13">
        <f t="shared" si="2"/>
        <v>0.8594329690938713</v>
      </c>
    </row>
    <row r="19" spans="1:8" ht="12.75">
      <c r="A19" s="14">
        <v>11</v>
      </c>
      <c r="B19" s="14" t="s">
        <v>22</v>
      </c>
      <c r="C19" s="15">
        <v>0</v>
      </c>
      <c r="D19" s="15">
        <v>0</v>
      </c>
      <c r="E19" s="13" t="e">
        <f t="shared" si="0"/>
        <v>#DIV/0!</v>
      </c>
      <c r="F19" s="15">
        <v>0</v>
      </c>
      <c r="G19" s="13" t="e">
        <f t="shared" si="1"/>
        <v>#DIV/0!</v>
      </c>
      <c r="H19" s="13" t="e">
        <f t="shared" si="2"/>
        <v>#DIV/0!</v>
      </c>
    </row>
    <row r="20" spans="1:8" ht="12.75">
      <c r="A20" s="14">
        <v>12</v>
      </c>
      <c r="B20" s="14" t="s">
        <v>23</v>
      </c>
      <c r="C20" s="15">
        <v>95213.84</v>
      </c>
      <c r="D20" s="15">
        <v>0</v>
      </c>
      <c r="E20" s="13">
        <f t="shared" si="0"/>
        <v>0</v>
      </c>
      <c r="F20" s="15">
        <v>0</v>
      </c>
      <c r="G20" s="13">
        <f t="shared" si="1"/>
        <v>0</v>
      </c>
      <c r="H20" s="13" t="e">
        <f t="shared" si="2"/>
        <v>#DIV/0!</v>
      </c>
    </row>
    <row r="21" spans="1:8" ht="12.75">
      <c r="A21" s="14">
        <v>13</v>
      </c>
      <c r="B21" s="14" t="s">
        <v>24</v>
      </c>
      <c r="C21" s="15">
        <v>5130950.96</v>
      </c>
      <c r="D21" s="15">
        <v>63465</v>
      </c>
      <c r="E21" s="13">
        <f t="shared" si="0"/>
        <v>0.012369052149350497</v>
      </c>
      <c r="F21" s="15">
        <v>63465</v>
      </c>
      <c r="G21" s="13">
        <f t="shared" si="1"/>
        <v>0.012369052149350497</v>
      </c>
      <c r="H21" s="13">
        <f t="shared" si="2"/>
        <v>1</v>
      </c>
    </row>
    <row r="22" spans="1:8" ht="12.75">
      <c r="A22" s="14">
        <v>14</v>
      </c>
      <c r="B22" s="14" t="s">
        <v>25</v>
      </c>
      <c r="C22" s="15">
        <v>0</v>
      </c>
      <c r="D22" s="15">
        <v>0</v>
      </c>
      <c r="E22" s="13" t="e">
        <f t="shared" si="0"/>
        <v>#DIV/0!</v>
      </c>
      <c r="F22" s="15">
        <v>0</v>
      </c>
      <c r="G22" s="13" t="e">
        <f t="shared" si="1"/>
        <v>#DIV/0!</v>
      </c>
      <c r="H22" s="13" t="e">
        <f t="shared" si="2"/>
        <v>#DIV/0!</v>
      </c>
    </row>
    <row r="23" spans="1:8" ht="12.75">
      <c r="A23" s="14">
        <v>15</v>
      </c>
      <c r="B23" s="14" t="s">
        <v>26</v>
      </c>
      <c r="C23" s="15">
        <v>290523.97</v>
      </c>
      <c r="D23" s="15">
        <v>65871.16</v>
      </c>
      <c r="E23" s="13">
        <f t="shared" si="0"/>
        <v>0.22673227272778906</v>
      </c>
      <c r="F23" s="15">
        <v>47690.76</v>
      </c>
      <c r="G23" s="13">
        <f t="shared" si="1"/>
        <v>0.16415430368791947</v>
      </c>
      <c r="H23" s="13">
        <f t="shared" si="2"/>
        <v>0.724000609675008</v>
      </c>
    </row>
    <row r="24" spans="1:8" ht="12.75">
      <c r="A24" s="14">
        <v>16</v>
      </c>
      <c r="B24" s="14" t="s">
        <v>27</v>
      </c>
      <c r="C24" s="15">
        <v>5600</v>
      </c>
      <c r="D24" s="15">
        <v>0</v>
      </c>
      <c r="E24" s="13">
        <f t="shared" si="0"/>
        <v>0</v>
      </c>
      <c r="F24" s="15">
        <v>0</v>
      </c>
      <c r="G24" s="13">
        <f t="shared" si="1"/>
        <v>0</v>
      </c>
      <c r="H24" s="13" t="e">
        <f t="shared" si="2"/>
        <v>#DIV/0!</v>
      </c>
    </row>
    <row r="25" spans="1:8" ht="12.75">
      <c r="A25" s="11">
        <v>2</v>
      </c>
      <c r="B25" s="11" t="s">
        <v>28</v>
      </c>
      <c r="C25" s="12">
        <f>C26+C27</f>
        <v>480000</v>
      </c>
      <c r="D25" s="12">
        <f>D26+D27</f>
        <v>53226.71</v>
      </c>
      <c r="E25" s="13">
        <f t="shared" si="0"/>
        <v>0.11088897916666667</v>
      </c>
      <c r="F25" s="12">
        <f>F26+F27</f>
        <v>12203.41</v>
      </c>
      <c r="G25" s="13">
        <f t="shared" si="1"/>
        <v>0.025423770833333335</v>
      </c>
      <c r="H25" s="13">
        <f t="shared" si="2"/>
        <v>0.22927229580787542</v>
      </c>
    </row>
    <row r="26" spans="1:8" ht="12.75">
      <c r="A26" s="14">
        <v>21</v>
      </c>
      <c r="B26" s="14" t="s">
        <v>13</v>
      </c>
      <c r="C26" s="15">
        <v>480000</v>
      </c>
      <c r="D26" s="15">
        <v>53226.71</v>
      </c>
      <c r="E26" s="13">
        <f t="shared" si="0"/>
        <v>0.11088897916666667</v>
      </c>
      <c r="F26" s="15">
        <v>12203.41</v>
      </c>
      <c r="G26" s="13">
        <f t="shared" si="1"/>
        <v>0.025423770833333335</v>
      </c>
      <c r="H26" s="13">
        <f t="shared" si="2"/>
        <v>0.22927229580787542</v>
      </c>
    </row>
    <row r="27" spans="1:8" ht="12.75">
      <c r="A27" s="14">
        <v>22</v>
      </c>
      <c r="B27" s="14" t="s">
        <v>29</v>
      </c>
      <c r="C27" s="15">
        <v>0</v>
      </c>
      <c r="D27" s="15">
        <v>0</v>
      </c>
      <c r="E27" s="13" t="e">
        <f t="shared" si="0"/>
        <v>#DIV/0!</v>
      </c>
      <c r="F27" s="15">
        <v>0</v>
      </c>
      <c r="G27" s="13" t="e">
        <f t="shared" si="1"/>
        <v>#DIV/0!</v>
      </c>
      <c r="H27" s="13" t="e">
        <f t="shared" si="2"/>
        <v>#DIV/0!</v>
      </c>
    </row>
    <row r="28" spans="1:8" ht="12.75">
      <c r="A28" s="11">
        <v>3</v>
      </c>
      <c r="B28" s="11" t="s">
        <v>30</v>
      </c>
      <c r="C28" s="12">
        <f>C29+C30</f>
        <v>4801987.39</v>
      </c>
      <c r="D28" s="12">
        <f>D29+D30</f>
        <v>5432040.85</v>
      </c>
      <c r="E28" s="13">
        <f t="shared" si="0"/>
        <v>1.131206812685945</v>
      </c>
      <c r="F28" s="12">
        <f>F29+F30</f>
        <v>78432.8</v>
      </c>
      <c r="G28" s="13">
        <f t="shared" si="1"/>
        <v>0.016333403990883868</v>
      </c>
      <c r="H28" s="13">
        <f t="shared" si="2"/>
        <v>0.014438919398038033</v>
      </c>
    </row>
    <row r="29" spans="1:8" ht="12.75">
      <c r="A29" s="14">
        <v>31</v>
      </c>
      <c r="B29" s="14" t="s">
        <v>31</v>
      </c>
      <c r="C29" s="15">
        <v>0</v>
      </c>
      <c r="D29" s="15">
        <v>0</v>
      </c>
      <c r="E29" s="13" t="e">
        <f t="shared" si="0"/>
        <v>#DIV/0!</v>
      </c>
      <c r="F29" s="15">
        <v>0</v>
      </c>
      <c r="G29" s="13" t="e">
        <f t="shared" si="1"/>
        <v>#DIV/0!</v>
      </c>
      <c r="H29" s="13" t="e">
        <f t="shared" si="2"/>
        <v>#DIV/0!</v>
      </c>
    </row>
    <row r="30" spans="1:8" ht="12.75">
      <c r="A30" s="14">
        <v>32</v>
      </c>
      <c r="B30" s="14" t="s">
        <v>32</v>
      </c>
      <c r="C30" s="15">
        <v>4801987.39</v>
      </c>
      <c r="D30" s="15">
        <v>5432040.85</v>
      </c>
      <c r="E30" s="13">
        <f t="shared" si="0"/>
        <v>1.131206812685945</v>
      </c>
      <c r="F30" s="15">
        <v>78432.8</v>
      </c>
      <c r="G30" s="13">
        <f t="shared" si="1"/>
        <v>0.016333403990883868</v>
      </c>
      <c r="H30" s="13">
        <f t="shared" si="2"/>
        <v>0.014438919398038033</v>
      </c>
    </row>
    <row r="31" spans="1:8" ht="12.75">
      <c r="A31" s="11">
        <v>4</v>
      </c>
      <c r="B31" s="11" t="s">
        <v>33</v>
      </c>
      <c r="C31" s="12">
        <f>C32+C33+C34</f>
        <v>2490780</v>
      </c>
      <c r="D31" s="12">
        <f>D32+D33+D34</f>
        <v>627767.3</v>
      </c>
      <c r="E31" s="13">
        <f t="shared" si="0"/>
        <v>0.25203643035514983</v>
      </c>
      <c r="F31" s="12">
        <f>F32+F33+F34</f>
        <v>268629.1</v>
      </c>
      <c r="G31" s="13">
        <f t="shared" si="1"/>
        <v>0.10784938854495378</v>
      </c>
      <c r="H31" s="13">
        <f t="shared" si="2"/>
        <v>0.42791190302521326</v>
      </c>
    </row>
    <row r="32" spans="1:8" ht="12.75">
      <c r="A32" s="14">
        <v>41</v>
      </c>
      <c r="B32" s="14" t="s">
        <v>34</v>
      </c>
      <c r="C32" s="15">
        <v>2228500</v>
      </c>
      <c r="D32" s="15">
        <v>577429.89</v>
      </c>
      <c r="E32" s="13">
        <f t="shared" si="0"/>
        <v>0.25911146062373797</v>
      </c>
      <c r="F32" s="15">
        <v>218291.69</v>
      </c>
      <c r="G32" s="13">
        <f t="shared" si="1"/>
        <v>0.09795453892752973</v>
      </c>
      <c r="H32" s="13">
        <f t="shared" si="2"/>
        <v>0.3780401634560345</v>
      </c>
    </row>
    <row r="33" spans="1:8" ht="12.75">
      <c r="A33" s="14">
        <v>42</v>
      </c>
      <c r="B33" s="14" t="s">
        <v>35</v>
      </c>
      <c r="C33" s="15">
        <v>92000</v>
      </c>
      <c r="D33" s="15">
        <v>167.41</v>
      </c>
      <c r="E33" s="13">
        <f t="shared" si="0"/>
        <v>0.0018196739130434782</v>
      </c>
      <c r="F33" s="15">
        <v>167.41</v>
      </c>
      <c r="G33" s="13">
        <f t="shared" si="1"/>
        <v>0.0018196739130434782</v>
      </c>
      <c r="H33" s="13">
        <f t="shared" si="2"/>
        <v>1</v>
      </c>
    </row>
    <row r="34" spans="1:8" ht="12.75">
      <c r="A34" s="14">
        <v>43</v>
      </c>
      <c r="B34" s="14" t="s">
        <v>116</v>
      </c>
      <c r="C34" s="15">
        <v>170280</v>
      </c>
      <c r="D34" s="15">
        <v>50170</v>
      </c>
      <c r="E34" s="13">
        <f t="shared" si="0"/>
        <v>0.29463237021376554</v>
      </c>
      <c r="F34" s="15">
        <v>50170</v>
      </c>
      <c r="G34" s="13">
        <f t="shared" si="1"/>
        <v>0.29463237021376554</v>
      </c>
      <c r="H34" s="13">
        <f t="shared" si="2"/>
        <v>1</v>
      </c>
    </row>
    <row r="35" spans="1:8" ht="12.75">
      <c r="A35" s="11">
        <v>5</v>
      </c>
      <c r="B35" s="11" t="s">
        <v>36</v>
      </c>
      <c r="C35" s="16">
        <v>2400832.19</v>
      </c>
      <c r="D35" s="12">
        <v>2253937.35</v>
      </c>
      <c r="E35" s="13">
        <f t="shared" si="0"/>
        <v>0.9388150322992795</v>
      </c>
      <c r="F35" s="12">
        <v>2253937.35</v>
      </c>
      <c r="G35" s="13">
        <f t="shared" si="1"/>
        <v>0.9388150322992795</v>
      </c>
      <c r="H35" s="13">
        <f t="shared" si="2"/>
        <v>1</v>
      </c>
    </row>
    <row r="36" spans="1:8" ht="12.75">
      <c r="A36" s="9"/>
      <c r="B36" s="17" t="s">
        <v>37</v>
      </c>
      <c r="C36" s="18">
        <f>C10+C18+C25+C28+C31+C35</f>
        <v>20798639.14</v>
      </c>
      <c r="D36" s="18">
        <f>D10+D18+D25+D28+D31+F35</f>
        <v>9693531.61</v>
      </c>
      <c r="E36" s="19"/>
      <c r="F36" s="18">
        <f>F10+F18+F25+F28+F31+F35</f>
        <v>3921533.2199999997</v>
      </c>
      <c r="G36" s="20"/>
      <c r="H36" s="20"/>
    </row>
    <row r="37" spans="1:8" ht="12.75">
      <c r="A37" s="4"/>
      <c r="B37" s="4"/>
      <c r="C37" s="4"/>
      <c r="D37" s="4"/>
      <c r="E37" s="4"/>
      <c r="F37" s="4"/>
      <c r="G37" s="4"/>
      <c r="H37" s="4"/>
    </row>
    <row r="46" spans="3:9" ht="12.75">
      <c r="C46" s="47"/>
      <c r="D46" s="47"/>
      <c r="E46" s="47"/>
      <c r="F46" s="47"/>
      <c r="G46" s="47"/>
      <c r="H46" s="47"/>
      <c r="I46" s="47"/>
    </row>
    <row r="47" spans="3:9" ht="12.75">
      <c r="C47" s="47"/>
      <c r="D47" s="47"/>
      <c r="E47" s="47"/>
      <c r="F47" s="47"/>
      <c r="G47" s="47"/>
      <c r="H47" s="47"/>
      <c r="I47" s="47"/>
    </row>
    <row r="48" spans="3:9" ht="12.75">
      <c r="C48" s="47"/>
      <c r="D48" s="47"/>
      <c r="E48" s="47"/>
      <c r="F48" s="47"/>
      <c r="G48" s="47"/>
      <c r="H48" s="47"/>
      <c r="I48" s="47"/>
    </row>
  </sheetData>
  <sheetProtection/>
  <mergeCells count="9">
    <mergeCell ref="A8:A9"/>
    <mergeCell ref="B8:B9"/>
    <mergeCell ref="G8:H8"/>
    <mergeCell ref="A1:B1"/>
    <mergeCell ref="A2:B2"/>
    <mergeCell ref="A3:C3"/>
    <mergeCell ref="A4:H4"/>
    <mergeCell ref="A5:H5"/>
    <mergeCell ref="E7:H7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2"/>
  <sheetViews>
    <sheetView zoomScalePageLayoutView="0" workbookViewId="0" topLeftCell="A1">
      <selection activeCell="I30" sqref="I30"/>
    </sheetView>
  </sheetViews>
  <sheetFormatPr defaultColWidth="9.140625" defaultRowHeight="12.75"/>
  <cols>
    <col min="1" max="1" width="3.28125" style="0" customWidth="1"/>
    <col min="2" max="2" width="39.421875" style="0" customWidth="1"/>
    <col min="3" max="3" width="11.00390625" style="0" customWidth="1"/>
    <col min="4" max="4" width="10.8515625" style="0" customWidth="1"/>
    <col min="5" max="5" width="11.421875" style="0" customWidth="1"/>
    <col min="6" max="6" width="11.00390625" style="0" customWidth="1"/>
    <col min="7" max="7" width="8.28125" style="0" customWidth="1"/>
    <col min="8" max="8" width="10.00390625" style="0" customWidth="1"/>
    <col min="9" max="9" width="9.8515625" style="0" customWidth="1"/>
    <col min="10" max="10" width="8.140625" style="0" customWidth="1"/>
    <col min="11" max="11" width="8.8515625" style="0" customWidth="1"/>
  </cols>
  <sheetData>
    <row r="1" spans="1:11" ht="12.75">
      <c r="A1" s="53" t="s">
        <v>0</v>
      </c>
      <c r="B1" s="53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53" t="s">
        <v>38</v>
      </c>
      <c r="B2" s="53"/>
      <c r="C2" s="1"/>
      <c r="D2" s="1"/>
      <c r="E2" s="1"/>
      <c r="F2" s="1"/>
      <c r="G2" s="1"/>
      <c r="H2" s="1"/>
      <c r="I2" s="1"/>
      <c r="J2" s="1"/>
      <c r="K2" s="1"/>
    </row>
    <row r="3" spans="1:11" ht="12.75">
      <c r="A3" s="61" t="s">
        <v>39</v>
      </c>
      <c r="B3" s="62"/>
      <c r="C3" s="62"/>
      <c r="D3" s="3"/>
      <c r="E3" s="3"/>
      <c r="F3" s="3"/>
      <c r="G3" s="3"/>
      <c r="H3" s="3"/>
      <c r="I3" s="3"/>
      <c r="J3" s="3"/>
      <c r="K3" s="3"/>
    </row>
    <row r="4" spans="1:11" ht="12.75">
      <c r="A4" s="55" t="s">
        <v>3</v>
      </c>
      <c r="B4" s="55"/>
      <c r="C4" s="55"/>
      <c r="D4" s="55"/>
      <c r="E4" s="55"/>
      <c r="F4" s="55"/>
      <c r="G4" s="55"/>
      <c r="H4" s="55"/>
      <c r="I4" s="55"/>
      <c r="J4" s="55"/>
      <c r="K4" s="55"/>
    </row>
    <row r="5" spans="1:11" ht="12.75">
      <c r="A5" s="55" t="s">
        <v>115</v>
      </c>
      <c r="B5" s="55"/>
      <c r="C5" s="55"/>
      <c r="D5" s="55"/>
      <c r="E5" s="55"/>
      <c r="F5" s="55"/>
      <c r="G5" s="55"/>
      <c r="H5" s="55"/>
      <c r="I5" s="55"/>
      <c r="J5" s="55"/>
      <c r="K5" s="55"/>
    </row>
    <row r="6" spans="1:11" ht="12.75">
      <c r="A6" s="3"/>
      <c r="B6" s="3"/>
      <c r="C6" s="3"/>
      <c r="D6" s="3"/>
      <c r="E6" s="3"/>
      <c r="F6" s="3"/>
      <c r="G6" s="3"/>
      <c r="H6" s="3"/>
      <c r="I6" s="58" t="s">
        <v>114</v>
      </c>
      <c r="J6" s="59"/>
      <c r="K6" s="59"/>
    </row>
    <row r="7" spans="1:11" ht="12.75">
      <c r="A7" s="60" t="s">
        <v>4</v>
      </c>
      <c r="B7" s="60" t="s">
        <v>40</v>
      </c>
      <c r="C7" s="21" t="s">
        <v>6</v>
      </c>
      <c r="D7" s="21" t="s">
        <v>41</v>
      </c>
      <c r="E7" s="21" t="s">
        <v>8</v>
      </c>
      <c r="F7" s="22" t="s">
        <v>42</v>
      </c>
      <c r="G7" s="21" t="s">
        <v>8</v>
      </c>
      <c r="H7" s="21" t="s">
        <v>43</v>
      </c>
      <c r="I7" s="21" t="s">
        <v>44</v>
      </c>
      <c r="J7" s="21" t="s">
        <v>8</v>
      </c>
      <c r="K7" s="21" t="s">
        <v>8</v>
      </c>
    </row>
    <row r="8" spans="1:11" ht="12.75">
      <c r="A8" s="60"/>
      <c r="B8" s="60"/>
      <c r="C8" s="23">
        <v>1</v>
      </c>
      <c r="D8" s="23">
        <v>2</v>
      </c>
      <c r="E8" s="24" t="s">
        <v>45</v>
      </c>
      <c r="F8" s="23">
        <v>3</v>
      </c>
      <c r="G8" s="24" t="s">
        <v>11</v>
      </c>
      <c r="H8" s="23">
        <v>4</v>
      </c>
      <c r="I8" s="24">
        <v>5</v>
      </c>
      <c r="J8" s="24" t="s">
        <v>46</v>
      </c>
      <c r="K8" s="24" t="s">
        <v>47</v>
      </c>
    </row>
    <row r="9" spans="1:11" ht="12.75">
      <c r="A9" s="25">
        <v>6</v>
      </c>
      <c r="B9" s="6" t="s">
        <v>48</v>
      </c>
      <c r="C9" s="7">
        <f>C10+C11+C12+C13+C14+C15+C16+C17+C18</f>
        <v>7581652.55</v>
      </c>
      <c r="D9" s="7">
        <f>D10+D11+D12+D13+D14+D15+D16+D17+D18</f>
        <v>6368443.1899999995</v>
      </c>
      <c r="E9" s="7">
        <f>C9/D9</f>
        <v>1.1905032868794423</v>
      </c>
      <c r="F9" s="7">
        <f>F10+F11+F12+F13+F14+F15+F16+F17+F18</f>
        <v>1386102.0500000003</v>
      </c>
      <c r="G9" s="7">
        <f>F9/C9</f>
        <v>0.1828232091696157</v>
      </c>
      <c r="H9" s="7">
        <f>H10+H11+H12+H13+H14+H15+H16+H17+H18</f>
        <v>1325909.2300000004</v>
      </c>
      <c r="I9" s="7">
        <f>I10+I11+I12+I13+I14+I15+I16+I17+I18</f>
        <v>1169765.4500000002</v>
      </c>
      <c r="J9" s="7">
        <f>I9/C9</f>
        <v>0.15428898149652087</v>
      </c>
      <c r="K9" s="7">
        <f>I9/F9</f>
        <v>0.8439244787207406</v>
      </c>
    </row>
    <row r="10" spans="1:11" ht="12.75">
      <c r="A10" s="26">
        <v>60</v>
      </c>
      <c r="B10" s="27" t="s">
        <v>49</v>
      </c>
      <c r="C10" s="28">
        <v>2207072.27</v>
      </c>
      <c r="D10" s="28">
        <v>2200572.27</v>
      </c>
      <c r="E10" s="7">
        <f aca="true" t="shared" si="0" ref="E10:E29">C10/D10</f>
        <v>1.002953777109988</v>
      </c>
      <c r="F10" s="28">
        <v>603002.18</v>
      </c>
      <c r="G10" s="7">
        <f aca="true" t="shared" si="1" ref="G10:G29">F10/C10</f>
        <v>0.27321360890461466</v>
      </c>
      <c r="H10" s="29">
        <v>603002.18</v>
      </c>
      <c r="I10" s="29">
        <v>468036.4</v>
      </c>
      <c r="J10" s="7">
        <f aca="true" t="shared" si="2" ref="J10:J29">I10/C10</f>
        <v>0.21206210886787139</v>
      </c>
      <c r="K10" s="7">
        <f aca="true" t="shared" si="3" ref="K10:K27">I10/F10</f>
        <v>0.7761769617482974</v>
      </c>
    </row>
    <row r="11" spans="1:11" ht="12.75">
      <c r="A11" s="26">
        <v>61</v>
      </c>
      <c r="B11" s="27" t="s">
        <v>50</v>
      </c>
      <c r="C11" s="28">
        <v>497964.92</v>
      </c>
      <c r="D11" s="28">
        <v>360181.92</v>
      </c>
      <c r="E11" s="7">
        <f t="shared" si="0"/>
        <v>1.3825372467335395</v>
      </c>
      <c r="F11" s="28">
        <v>60652.53</v>
      </c>
      <c r="G11" s="7">
        <f t="shared" si="1"/>
        <v>0.12180080877986345</v>
      </c>
      <c r="H11" s="28">
        <v>60463.94</v>
      </c>
      <c r="I11" s="28">
        <v>54700.94</v>
      </c>
      <c r="J11" s="7">
        <f t="shared" si="2"/>
        <v>0.10984898293638838</v>
      </c>
      <c r="K11" s="7">
        <f t="shared" si="3"/>
        <v>0.9018740026178628</v>
      </c>
    </row>
    <row r="12" spans="1:11" ht="12.75">
      <c r="A12" s="26">
        <v>62</v>
      </c>
      <c r="B12" s="27" t="s">
        <v>51</v>
      </c>
      <c r="C12" s="28">
        <v>2803949.52</v>
      </c>
      <c r="D12" s="28">
        <v>2021149.52</v>
      </c>
      <c r="E12" s="7">
        <f t="shared" si="0"/>
        <v>1.3873043494575306</v>
      </c>
      <c r="F12" s="28">
        <v>391284.57</v>
      </c>
      <c r="G12" s="7">
        <f t="shared" si="1"/>
        <v>0.13954765134288152</v>
      </c>
      <c r="H12" s="29">
        <v>399944.57</v>
      </c>
      <c r="I12" s="29">
        <v>390429.57</v>
      </c>
      <c r="J12" s="7">
        <f t="shared" si="2"/>
        <v>0.1392427243126688</v>
      </c>
      <c r="K12" s="7">
        <f t="shared" si="3"/>
        <v>0.9978148895572345</v>
      </c>
    </row>
    <row r="13" spans="1:11" ht="12.75">
      <c r="A13" s="26">
        <v>63</v>
      </c>
      <c r="B13" s="27" t="s">
        <v>52</v>
      </c>
      <c r="C13" s="28">
        <v>52024.96</v>
      </c>
      <c r="D13" s="28">
        <v>47424.96</v>
      </c>
      <c r="E13" s="7">
        <f t="shared" si="0"/>
        <v>1.0969953374762993</v>
      </c>
      <c r="F13" s="28">
        <v>0</v>
      </c>
      <c r="G13" s="7">
        <f t="shared" si="1"/>
        <v>0</v>
      </c>
      <c r="H13" s="28">
        <v>5300</v>
      </c>
      <c r="I13" s="28">
        <v>0</v>
      </c>
      <c r="J13" s="7">
        <f t="shared" si="2"/>
        <v>0</v>
      </c>
      <c r="K13" s="7" t="e">
        <f t="shared" si="3"/>
        <v>#DIV/0!</v>
      </c>
    </row>
    <row r="14" spans="1:11" ht="12.75">
      <c r="A14" s="26">
        <v>64</v>
      </c>
      <c r="B14" s="27" t="s">
        <v>53</v>
      </c>
      <c r="C14" s="28">
        <v>135600</v>
      </c>
      <c r="D14" s="28">
        <v>87879.84</v>
      </c>
      <c r="E14" s="7">
        <f t="shared" si="0"/>
        <v>1.54301600913247</v>
      </c>
      <c r="F14" s="28">
        <v>77066.57</v>
      </c>
      <c r="G14" s="7">
        <f t="shared" si="1"/>
        <v>0.5683375368731564</v>
      </c>
      <c r="H14" s="29">
        <v>6642.87</v>
      </c>
      <c r="I14" s="29">
        <v>6642.87</v>
      </c>
      <c r="J14" s="7">
        <f t="shared" si="2"/>
        <v>0.04898871681415929</v>
      </c>
      <c r="K14" s="7">
        <f t="shared" si="3"/>
        <v>0.08619651815307207</v>
      </c>
    </row>
    <row r="15" spans="1:11" ht="12.75">
      <c r="A15" s="26">
        <v>65</v>
      </c>
      <c r="B15" s="27" t="s">
        <v>54</v>
      </c>
      <c r="C15" s="28">
        <v>496000</v>
      </c>
      <c r="D15" s="28">
        <v>496000</v>
      </c>
      <c r="E15" s="7">
        <f t="shared" si="0"/>
        <v>1</v>
      </c>
      <c r="F15" s="28">
        <v>135560.87</v>
      </c>
      <c r="G15" s="7">
        <f t="shared" si="1"/>
        <v>0.2733082056451613</v>
      </c>
      <c r="H15" s="28">
        <v>134291.04</v>
      </c>
      <c r="I15" s="28">
        <v>134291.04</v>
      </c>
      <c r="J15" s="7">
        <f t="shared" si="2"/>
        <v>0.27074806451612904</v>
      </c>
      <c r="K15" s="7">
        <f t="shared" si="3"/>
        <v>0.9906327688808726</v>
      </c>
    </row>
    <row r="16" spans="1:11" ht="12.75">
      <c r="A16" s="26">
        <v>66</v>
      </c>
      <c r="B16" s="27" t="s">
        <v>55</v>
      </c>
      <c r="C16" s="28">
        <v>474669.3</v>
      </c>
      <c r="D16" s="28">
        <v>256863.1</v>
      </c>
      <c r="E16" s="7">
        <f t="shared" si="0"/>
        <v>1.8479466299363356</v>
      </c>
      <c r="F16" s="28">
        <v>35585.62</v>
      </c>
      <c r="G16" s="7">
        <f t="shared" si="1"/>
        <v>0.07496928914509535</v>
      </c>
      <c r="H16" s="29">
        <v>33366.02</v>
      </c>
      <c r="I16" s="29">
        <v>33366.02</v>
      </c>
      <c r="J16" s="7">
        <f t="shared" si="2"/>
        <v>0.0702931914914236</v>
      </c>
      <c r="K16" s="7">
        <f t="shared" si="3"/>
        <v>0.9376264907004569</v>
      </c>
    </row>
    <row r="17" spans="1:11" ht="12.75">
      <c r="A17" s="26">
        <v>67</v>
      </c>
      <c r="B17" s="27" t="s">
        <v>56</v>
      </c>
      <c r="C17" s="28">
        <v>908371.58</v>
      </c>
      <c r="D17" s="28">
        <v>892371.58</v>
      </c>
      <c r="E17" s="7">
        <f t="shared" si="0"/>
        <v>1.0179297507435188</v>
      </c>
      <c r="F17" s="28">
        <v>82949.71</v>
      </c>
      <c r="G17" s="7">
        <f t="shared" si="1"/>
        <v>0.09131693662190533</v>
      </c>
      <c r="H17" s="28">
        <v>82898.61</v>
      </c>
      <c r="I17" s="28">
        <v>82298.61</v>
      </c>
      <c r="J17" s="7">
        <f t="shared" si="2"/>
        <v>0.09060015946337732</v>
      </c>
      <c r="K17" s="7">
        <f t="shared" si="3"/>
        <v>0.9921506657467518</v>
      </c>
    </row>
    <row r="18" spans="1:11" ht="12.75">
      <c r="A18" s="26">
        <v>68</v>
      </c>
      <c r="B18" s="27" t="s">
        <v>57</v>
      </c>
      <c r="C18" s="28">
        <v>6000</v>
      </c>
      <c r="D18" s="28">
        <v>6000</v>
      </c>
      <c r="E18" s="7">
        <f t="shared" si="0"/>
        <v>1</v>
      </c>
      <c r="F18" s="28">
        <v>0</v>
      </c>
      <c r="G18" s="7">
        <f t="shared" si="1"/>
        <v>0</v>
      </c>
      <c r="H18" s="29">
        <v>0</v>
      </c>
      <c r="I18" s="29">
        <v>0</v>
      </c>
      <c r="J18" s="7">
        <f t="shared" si="2"/>
        <v>0</v>
      </c>
      <c r="K18" s="7" t="e">
        <f t="shared" si="3"/>
        <v>#DIV/0!</v>
      </c>
    </row>
    <row r="19" spans="1:11" ht="12.75">
      <c r="A19" s="25">
        <v>7</v>
      </c>
      <c r="B19" s="6" t="s">
        <v>58</v>
      </c>
      <c r="C19" s="7">
        <f>C20+C21+C22+C23</f>
        <v>5934874.53</v>
      </c>
      <c r="D19" s="7">
        <f>D20+D21+D22+D23</f>
        <v>1579673.25</v>
      </c>
      <c r="E19" s="7">
        <f t="shared" si="0"/>
        <v>3.7570266699141737</v>
      </c>
      <c r="F19" s="7">
        <f>F20+F21+F22+F23</f>
        <v>107897.26</v>
      </c>
      <c r="G19" s="7">
        <f t="shared" si="1"/>
        <v>0.0181802091105033</v>
      </c>
      <c r="H19" s="7">
        <f>H20+H21+H22+H23</f>
        <v>107897.26</v>
      </c>
      <c r="I19" s="7">
        <f>I20+I21+I22+I23</f>
        <v>63003.01</v>
      </c>
      <c r="J19" s="7">
        <f t="shared" si="2"/>
        <v>0.010615727372420121</v>
      </c>
      <c r="K19" s="7">
        <f t="shared" si="3"/>
        <v>0.5839166814801414</v>
      </c>
    </row>
    <row r="20" spans="1:11" ht="12.75">
      <c r="A20" s="26">
        <v>71</v>
      </c>
      <c r="B20" s="27" t="s">
        <v>59</v>
      </c>
      <c r="C20" s="28">
        <v>900600</v>
      </c>
      <c r="D20" s="28">
        <v>36998.72</v>
      </c>
      <c r="E20" s="7">
        <f t="shared" si="0"/>
        <v>24.34138262080418</v>
      </c>
      <c r="F20" s="28">
        <v>0</v>
      </c>
      <c r="G20" s="7">
        <f t="shared" si="1"/>
        <v>0</v>
      </c>
      <c r="H20" s="29">
        <v>0</v>
      </c>
      <c r="I20" s="29">
        <v>0</v>
      </c>
      <c r="J20" s="7">
        <f t="shared" si="2"/>
        <v>0</v>
      </c>
      <c r="K20" s="7" t="e">
        <f t="shared" si="3"/>
        <v>#DIV/0!</v>
      </c>
    </row>
    <row r="21" spans="1:11" ht="12.75">
      <c r="A21" s="26">
        <v>73</v>
      </c>
      <c r="B21" s="27" t="s">
        <v>60</v>
      </c>
      <c r="C21" s="28">
        <v>4975579.03</v>
      </c>
      <c r="D21" s="28">
        <v>1484179.03</v>
      </c>
      <c r="E21" s="7">
        <f t="shared" si="0"/>
        <v>3.3524116224711786</v>
      </c>
      <c r="F21" s="28">
        <v>107897.26</v>
      </c>
      <c r="G21" s="7">
        <f t="shared" si="1"/>
        <v>0.021685367542036607</v>
      </c>
      <c r="H21" s="28">
        <v>107897.26</v>
      </c>
      <c r="I21" s="28">
        <v>63003.01</v>
      </c>
      <c r="J21" s="7">
        <f t="shared" si="2"/>
        <v>0.012662447851823187</v>
      </c>
      <c r="K21" s="7">
        <f t="shared" si="3"/>
        <v>0.5839166814801414</v>
      </c>
    </row>
    <row r="22" spans="1:11" ht="12.75">
      <c r="A22" s="26">
        <v>74</v>
      </c>
      <c r="B22" s="27" t="s">
        <v>61</v>
      </c>
      <c r="C22" s="28">
        <v>55995.5</v>
      </c>
      <c r="D22" s="28">
        <v>55995.5</v>
      </c>
      <c r="E22" s="7">
        <f t="shared" si="0"/>
        <v>1</v>
      </c>
      <c r="F22" s="28">
        <v>0</v>
      </c>
      <c r="G22" s="7">
        <f t="shared" si="1"/>
        <v>0</v>
      </c>
      <c r="H22" s="29">
        <v>0</v>
      </c>
      <c r="I22" s="29">
        <v>0</v>
      </c>
      <c r="J22" s="7">
        <f t="shared" si="2"/>
        <v>0</v>
      </c>
      <c r="K22" s="7" t="e">
        <f t="shared" si="3"/>
        <v>#DIV/0!</v>
      </c>
    </row>
    <row r="23" spans="1:11" ht="12.75">
      <c r="A23" s="26">
        <v>75</v>
      </c>
      <c r="B23" s="27" t="s">
        <v>62</v>
      </c>
      <c r="C23" s="28">
        <v>2700</v>
      </c>
      <c r="D23" s="28">
        <v>2500</v>
      </c>
      <c r="E23" s="7">
        <f t="shared" si="0"/>
        <v>1.08</v>
      </c>
      <c r="F23" s="28">
        <v>0</v>
      </c>
      <c r="G23" s="7">
        <f t="shared" si="1"/>
        <v>0</v>
      </c>
      <c r="H23" s="28">
        <v>0</v>
      </c>
      <c r="I23" s="28">
        <v>0</v>
      </c>
      <c r="J23" s="7">
        <f t="shared" si="2"/>
        <v>0</v>
      </c>
      <c r="K23" s="7" t="e">
        <f t="shared" si="3"/>
        <v>#DIV/0!</v>
      </c>
    </row>
    <row r="24" spans="1:11" ht="12.75">
      <c r="A24" s="25">
        <v>8</v>
      </c>
      <c r="B24" s="6" t="s">
        <v>63</v>
      </c>
      <c r="C24" s="7">
        <f>C25+C26+C28</f>
        <v>7216191.19</v>
      </c>
      <c r="D24" s="7">
        <f>D25+D26+D28</f>
        <v>2533103.36</v>
      </c>
      <c r="E24" s="7">
        <f t="shared" si="0"/>
        <v>2.848755129360375</v>
      </c>
      <c r="F24" s="7">
        <f>F25+F26+F28</f>
        <v>116180.34</v>
      </c>
      <c r="G24" s="7">
        <f t="shared" si="1"/>
        <v>0.016099953138852464</v>
      </c>
      <c r="H24" s="7">
        <f>H25+H26+H28</f>
        <v>379763.25</v>
      </c>
      <c r="I24" s="7">
        <f>I25+I26+I28</f>
        <v>355270.17</v>
      </c>
      <c r="J24" s="7">
        <f t="shared" si="2"/>
        <v>0.04923236658312541</v>
      </c>
      <c r="K24" s="7">
        <f t="shared" si="3"/>
        <v>3.0579198683701563</v>
      </c>
    </row>
    <row r="25" spans="1:11" ht="12.75">
      <c r="A25" s="26">
        <v>81</v>
      </c>
      <c r="B25" s="27" t="s">
        <v>64</v>
      </c>
      <c r="C25" s="28">
        <v>655857.25</v>
      </c>
      <c r="D25" s="28">
        <v>296718.48</v>
      </c>
      <c r="E25" s="7">
        <f t="shared" si="0"/>
        <v>2.210368730656749</v>
      </c>
      <c r="F25" s="28">
        <v>54070.46</v>
      </c>
      <c r="G25" s="7">
        <f t="shared" si="1"/>
        <v>0.08244242173125325</v>
      </c>
      <c r="H25" s="28">
        <v>89962.07</v>
      </c>
      <c r="I25" s="28">
        <v>65468.99</v>
      </c>
      <c r="J25" s="7">
        <f t="shared" si="2"/>
        <v>0.09982201157340259</v>
      </c>
      <c r="K25" s="7">
        <f t="shared" si="3"/>
        <v>1.210808822414309</v>
      </c>
    </row>
    <row r="26" spans="1:11" ht="12.75">
      <c r="A26" s="26">
        <v>82</v>
      </c>
      <c r="B26" s="27" t="s">
        <v>65</v>
      </c>
      <c r="C26" s="28">
        <v>2238500</v>
      </c>
      <c r="D26" s="28">
        <v>2236384.88</v>
      </c>
      <c r="E26" s="7">
        <f t="shared" si="0"/>
        <v>1.000945776381747</v>
      </c>
      <c r="F26" s="28">
        <v>62109.88</v>
      </c>
      <c r="G26" s="7">
        <f t="shared" si="1"/>
        <v>0.027746205048023227</v>
      </c>
      <c r="H26" s="29">
        <v>289801.18</v>
      </c>
      <c r="I26" s="29">
        <v>289801.18</v>
      </c>
      <c r="J26" s="7">
        <f t="shared" si="2"/>
        <v>0.12946222023676568</v>
      </c>
      <c r="K26" s="7">
        <f t="shared" si="3"/>
        <v>4.665943324958928</v>
      </c>
    </row>
    <row r="27" spans="1:11" ht="12.75">
      <c r="A27" s="26">
        <v>83</v>
      </c>
      <c r="B27" s="27" t="s">
        <v>105</v>
      </c>
      <c r="C27" s="28">
        <v>0</v>
      </c>
      <c r="D27" s="28">
        <v>0</v>
      </c>
      <c r="E27" s="7" t="e">
        <f t="shared" si="0"/>
        <v>#DIV/0!</v>
      </c>
      <c r="F27" s="28">
        <v>0</v>
      </c>
      <c r="G27" s="7" t="e">
        <f t="shared" si="1"/>
        <v>#DIV/0!</v>
      </c>
      <c r="H27" s="29">
        <v>0</v>
      </c>
      <c r="I27" s="29">
        <v>0</v>
      </c>
      <c r="J27" s="7" t="e">
        <f t="shared" si="2"/>
        <v>#DIV/0!</v>
      </c>
      <c r="K27" s="7" t="e">
        <f t="shared" si="3"/>
        <v>#DIV/0!</v>
      </c>
    </row>
    <row r="28" spans="1:11" ht="12.75">
      <c r="A28" s="26">
        <v>85</v>
      </c>
      <c r="B28" s="27" t="s">
        <v>66</v>
      </c>
      <c r="C28" s="28">
        <v>4321833.94</v>
      </c>
      <c r="D28" s="28">
        <v>0</v>
      </c>
      <c r="E28" s="7" t="e">
        <f t="shared" si="0"/>
        <v>#DIV/0!</v>
      </c>
      <c r="F28" s="28">
        <v>0</v>
      </c>
      <c r="G28" s="7">
        <f t="shared" si="1"/>
        <v>0</v>
      </c>
      <c r="H28" s="28">
        <v>0</v>
      </c>
      <c r="I28" s="28">
        <v>0</v>
      </c>
      <c r="J28" s="7">
        <f t="shared" si="2"/>
        <v>0</v>
      </c>
      <c r="K28" s="7" t="e">
        <f>I28/F28</f>
        <v>#DIV/0!</v>
      </c>
    </row>
    <row r="29" spans="1:11" ht="12.75">
      <c r="A29" s="25">
        <v>9</v>
      </c>
      <c r="B29" s="6" t="s">
        <v>67</v>
      </c>
      <c r="C29" s="30">
        <v>65920.87</v>
      </c>
      <c r="D29" s="7">
        <v>0</v>
      </c>
      <c r="E29" s="7" t="e">
        <f t="shared" si="0"/>
        <v>#DIV/0!</v>
      </c>
      <c r="F29" s="7">
        <v>0</v>
      </c>
      <c r="G29" s="7">
        <f t="shared" si="1"/>
        <v>0</v>
      </c>
      <c r="H29" s="31">
        <v>0</v>
      </c>
      <c r="I29" s="31">
        <v>0</v>
      </c>
      <c r="J29" s="7">
        <f t="shared" si="2"/>
        <v>0</v>
      </c>
      <c r="K29" s="7" t="e">
        <f>I29/F29</f>
        <v>#DIV/0!</v>
      </c>
    </row>
    <row r="30" spans="1:11" ht="12.75">
      <c r="A30" s="33"/>
      <c r="B30" s="34" t="s">
        <v>68</v>
      </c>
      <c r="C30" s="48">
        <f>C9+C19+C24+C29</f>
        <v>20798639.14</v>
      </c>
      <c r="D30" s="48">
        <f>D9+D19+D24+D29</f>
        <v>10481219.799999999</v>
      </c>
      <c r="E30" s="48"/>
      <c r="F30" s="48">
        <f>F9+F19+F24+F29</f>
        <v>1610179.6500000004</v>
      </c>
      <c r="G30" s="48"/>
      <c r="H30" s="48">
        <f>H9+H19+H24+H29</f>
        <v>1813569.7400000005</v>
      </c>
      <c r="I30" s="48">
        <f>I9+I19+I24+I29</f>
        <v>1588038.6300000001</v>
      </c>
      <c r="J30" s="35"/>
      <c r="K30" s="35"/>
    </row>
    <row r="31" spans="1:11" ht="12.7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</row>
    <row r="32" spans="1:11" ht="12.7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</row>
  </sheetData>
  <sheetProtection/>
  <mergeCells count="8">
    <mergeCell ref="A5:K5"/>
    <mergeCell ref="I6:K6"/>
    <mergeCell ref="A7:A8"/>
    <mergeCell ref="B7:B8"/>
    <mergeCell ref="A1:B1"/>
    <mergeCell ref="A2:B2"/>
    <mergeCell ref="A3:C3"/>
    <mergeCell ref="A4:K4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4"/>
  <sheetViews>
    <sheetView tabSelected="1" zoomScalePageLayoutView="0" workbookViewId="0" topLeftCell="A16">
      <selection activeCell="E28" sqref="E28"/>
    </sheetView>
  </sheetViews>
  <sheetFormatPr defaultColWidth="9.140625" defaultRowHeight="12.75"/>
  <cols>
    <col min="1" max="1" width="4.00390625" style="0" customWidth="1"/>
    <col min="2" max="2" width="21.28125" style="0" customWidth="1"/>
    <col min="3" max="3" width="15.421875" style="0" customWidth="1"/>
    <col min="4" max="4" width="15.140625" style="0" customWidth="1"/>
    <col min="5" max="5" width="14.421875" style="0" customWidth="1"/>
    <col min="6" max="6" width="12.421875" style="0" customWidth="1"/>
  </cols>
  <sheetData>
    <row r="1" spans="1:6" ht="12.75">
      <c r="A1" s="67" t="s">
        <v>0</v>
      </c>
      <c r="B1" s="67"/>
      <c r="C1" s="36"/>
      <c r="D1" s="36"/>
      <c r="E1" s="36"/>
      <c r="F1" s="36"/>
    </row>
    <row r="2" spans="1:6" ht="12.75">
      <c r="A2" s="67" t="s">
        <v>1</v>
      </c>
      <c r="B2" s="67"/>
      <c r="C2" s="36"/>
      <c r="D2" s="36"/>
      <c r="E2" s="36"/>
      <c r="F2" s="36"/>
    </row>
    <row r="3" spans="1:6" ht="12.75">
      <c r="A3" s="68" t="s">
        <v>2</v>
      </c>
      <c r="B3" s="68"/>
      <c r="C3" s="37"/>
      <c r="D3" s="37"/>
      <c r="E3" s="37"/>
      <c r="F3" s="37"/>
    </row>
    <row r="4" spans="1:6" ht="12.75">
      <c r="A4" s="76" t="s">
        <v>69</v>
      </c>
      <c r="B4" s="76"/>
      <c r="C4" s="76"/>
      <c r="D4" s="76"/>
      <c r="E4" s="76"/>
      <c r="F4" s="76"/>
    </row>
    <row r="5" spans="1:6" ht="13.5" thickBot="1">
      <c r="A5" s="77" t="s">
        <v>117</v>
      </c>
      <c r="B5" s="77"/>
      <c r="C5" s="77"/>
      <c r="D5" s="77"/>
      <c r="E5" s="77"/>
      <c r="F5" s="77"/>
    </row>
    <row r="6" spans="1:6" ht="12.75">
      <c r="A6" s="78"/>
      <c r="B6" s="79"/>
      <c r="C6" s="63" t="s">
        <v>118</v>
      </c>
      <c r="D6" s="63" t="s">
        <v>119</v>
      </c>
      <c r="E6" s="65" t="s">
        <v>120</v>
      </c>
      <c r="F6" s="38" t="s">
        <v>70</v>
      </c>
    </row>
    <row r="7" spans="1:6" ht="23.25" customHeight="1" thickBot="1">
      <c r="A7" s="80"/>
      <c r="B7" s="81"/>
      <c r="C7" s="64"/>
      <c r="D7" s="64"/>
      <c r="E7" s="66"/>
      <c r="F7" s="32" t="s">
        <v>8</v>
      </c>
    </row>
    <row r="8" spans="1:6" ht="13.5" thickBot="1">
      <c r="A8" s="69" t="s">
        <v>71</v>
      </c>
      <c r="B8" s="70"/>
      <c r="C8" s="39">
        <v>1</v>
      </c>
      <c r="D8" s="39">
        <v>2</v>
      </c>
      <c r="E8" s="39">
        <v>3</v>
      </c>
      <c r="F8" s="40" t="s">
        <v>72</v>
      </c>
    </row>
    <row r="9" spans="1:6" ht="19.5" customHeight="1" thickBot="1">
      <c r="A9" s="41" t="s">
        <v>73</v>
      </c>
      <c r="B9" s="42" t="s">
        <v>74</v>
      </c>
      <c r="C9" s="43">
        <f>C10+C11+C12</f>
        <v>5811203.25</v>
      </c>
      <c r="D9" s="43">
        <f>D10+D11+D12</f>
        <v>-26909.48</v>
      </c>
      <c r="E9" s="43">
        <f>E10+E11+E12</f>
        <v>5771998.39</v>
      </c>
      <c r="F9" s="43">
        <f>E9/D9</f>
        <v>-214.49683866057612</v>
      </c>
    </row>
    <row r="10" spans="1:6" ht="27" customHeight="1" thickBot="1">
      <c r="A10" s="44"/>
      <c r="B10" s="45" t="s">
        <v>75</v>
      </c>
      <c r="C10" s="45"/>
      <c r="D10" s="45"/>
      <c r="E10" s="45"/>
      <c r="F10" s="43" t="e">
        <f aca="true" t="shared" si="0" ref="F10:F19">E10/D10</f>
        <v>#DIV/0!</v>
      </c>
    </row>
    <row r="11" spans="1:6" ht="27.75" customHeight="1" thickBot="1">
      <c r="A11" s="41" t="s">
        <v>76</v>
      </c>
      <c r="B11" s="45" t="s">
        <v>77</v>
      </c>
      <c r="C11" s="45">
        <v>0</v>
      </c>
      <c r="D11" s="45">
        <v>0</v>
      </c>
      <c r="E11" s="45">
        <v>0</v>
      </c>
      <c r="F11" s="43" t="e">
        <f t="shared" si="0"/>
        <v>#DIV/0!</v>
      </c>
    </row>
    <row r="12" spans="1:6" ht="13.5" customHeight="1" thickBot="1">
      <c r="A12" s="41" t="s">
        <v>78</v>
      </c>
      <c r="B12" s="45" t="s">
        <v>79</v>
      </c>
      <c r="C12" s="45">
        <v>5811203.25</v>
      </c>
      <c r="D12" s="45">
        <v>-26909.48</v>
      </c>
      <c r="E12" s="45">
        <v>5771998.39</v>
      </c>
      <c r="F12" s="43">
        <f t="shared" si="0"/>
        <v>-214.49683866057612</v>
      </c>
    </row>
    <row r="13" spans="1:6" ht="13.5" customHeight="1" thickBot="1">
      <c r="A13" s="41" t="s">
        <v>80</v>
      </c>
      <c r="B13" s="42" t="s">
        <v>81</v>
      </c>
      <c r="C13" s="43">
        <f>C14+C15</f>
        <v>2253937.35</v>
      </c>
      <c r="D13" s="43">
        <f>D14+D15</f>
        <v>-150341.8</v>
      </c>
      <c r="E13" s="43">
        <f>E14+E15</f>
        <v>2326534.59</v>
      </c>
      <c r="F13" s="43">
        <f t="shared" si="0"/>
        <v>-15.47496830555441</v>
      </c>
    </row>
    <row r="14" spans="1:6" ht="13.5" thickBot="1">
      <c r="A14" s="41" t="s">
        <v>82</v>
      </c>
      <c r="B14" s="45" t="s">
        <v>83</v>
      </c>
      <c r="C14" s="45">
        <v>0</v>
      </c>
      <c r="D14" s="45">
        <v>0</v>
      </c>
      <c r="E14" s="45">
        <v>0</v>
      </c>
      <c r="F14" s="43" t="e">
        <f t="shared" si="0"/>
        <v>#DIV/0!</v>
      </c>
    </row>
    <row r="15" spans="1:6" ht="25.5" customHeight="1" thickBot="1">
      <c r="A15" s="41" t="s">
        <v>76</v>
      </c>
      <c r="B15" s="45" t="s">
        <v>84</v>
      </c>
      <c r="C15" s="45">
        <v>2253937.35</v>
      </c>
      <c r="D15" s="45">
        <v>-150341.8</v>
      </c>
      <c r="E15" s="45">
        <v>2326534.59</v>
      </c>
      <c r="F15" s="43">
        <f t="shared" si="0"/>
        <v>-15.47496830555441</v>
      </c>
    </row>
    <row r="16" spans="1:6" ht="39.75" customHeight="1" thickBot="1">
      <c r="A16" s="41" t="s">
        <v>85</v>
      </c>
      <c r="B16" s="42" t="s">
        <v>86</v>
      </c>
      <c r="C16" s="43">
        <f>C17+C18+C19</f>
        <v>330964.09</v>
      </c>
      <c r="D16" s="43">
        <f>D17+D18+D19</f>
        <v>330964.09</v>
      </c>
      <c r="E16" s="43">
        <f>E19+E18+E17</f>
        <v>0</v>
      </c>
      <c r="F16" s="43">
        <f t="shared" si="0"/>
        <v>0</v>
      </c>
    </row>
    <row r="17" spans="1:6" ht="17.25" customHeight="1" thickBot="1">
      <c r="A17" s="41" t="s">
        <v>82</v>
      </c>
      <c r="B17" s="45" t="s">
        <v>103</v>
      </c>
      <c r="C17" s="45">
        <v>0</v>
      </c>
      <c r="D17" s="45">
        <v>0</v>
      </c>
      <c r="E17" s="45">
        <v>0</v>
      </c>
      <c r="F17" s="43" t="e">
        <f t="shared" si="0"/>
        <v>#DIV/0!</v>
      </c>
    </row>
    <row r="18" spans="1:6" ht="27" customHeight="1" thickBot="1">
      <c r="A18" s="41" t="s">
        <v>76</v>
      </c>
      <c r="B18" s="45" t="s">
        <v>87</v>
      </c>
      <c r="C18" s="45">
        <v>330964.09</v>
      </c>
      <c r="D18" s="45">
        <v>330964.09</v>
      </c>
      <c r="E18" s="45">
        <v>0</v>
      </c>
      <c r="F18" s="43">
        <f t="shared" si="0"/>
        <v>0</v>
      </c>
    </row>
    <row r="19" spans="1:6" ht="30" customHeight="1" thickBot="1">
      <c r="A19" s="41" t="s">
        <v>78</v>
      </c>
      <c r="B19" s="45" t="s">
        <v>88</v>
      </c>
      <c r="C19" s="45">
        <v>0</v>
      </c>
      <c r="D19" s="45">
        <v>0</v>
      </c>
      <c r="E19" s="45">
        <v>0</v>
      </c>
      <c r="F19" s="43" t="e">
        <f t="shared" si="0"/>
        <v>#DIV/0!</v>
      </c>
    </row>
    <row r="20" spans="1:6" ht="10.5" customHeight="1" thickBot="1">
      <c r="A20" s="71"/>
      <c r="B20" s="72"/>
      <c r="C20" s="72"/>
      <c r="D20" s="72"/>
      <c r="E20" s="72"/>
      <c r="F20" s="73"/>
    </row>
    <row r="21" spans="1:6" ht="13.5" thickBot="1">
      <c r="A21" s="74" t="s">
        <v>89</v>
      </c>
      <c r="B21" s="75"/>
      <c r="C21" s="46">
        <v>1</v>
      </c>
      <c r="D21" s="46">
        <v>2</v>
      </c>
      <c r="E21" s="46">
        <v>3</v>
      </c>
      <c r="F21" s="46" t="s">
        <v>72</v>
      </c>
    </row>
    <row r="22" spans="1:6" ht="25.5" customHeight="1" thickBot="1">
      <c r="A22" s="41" t="s">
        <v>73</v>
      </c>
      <c r="B22" s="42" t="s">
        <v>90</v>
      </c>
      <c r="C22" s="43">
        <f>C23+C24</f>
        <v>3555520.82</v>
      </c>
      <c r="D22" s="43">
        <f>D23+D24</f>
        <v>56423.62</v>
      </c>
      <c r="E22" s="43">
        <f>E23+E24</f>
        <v>68562.28</v>
      </c>
      <c r="F22" s="43">
        <f>E22/D22</f>
        <v>1.215134371031139</v>
      </c>
    </row>
    <row r="23" spans="1:6" ht="40.5" customHeight="1" thickBot="1">
      <c r="A23" s="41" t="s">
        <v>82</v>
      </c>
      <c r="B23" s="45" t="s">
        <v>91</v>
      </c>
      <c r="C23" s="45">
        <v>3293332.92</v>
      </c>
      <c r="D23" s="45">
        <v>0</v>
      </c>
      <c r="E23" s="45">
        <v>0</v>
      </c>
      <c r="F23" s="43" t="e">
        <f aca="true" t="shared" si="1" ref="F23:F33">E23/D23</f>
        <v>#DIV/0!</v>
      </c>
    </row>
    <row r="24" spans="1:6" ht="39.75" customHeight="1" thickBot="1">
      <c r="A24" s="41" t="s">
        <v>76</v>
      </c>
      <c r="B24" s="45" t="s">
        <v>92</v>
      </c>
      <c r="C24" s="45">
        <v>262187.9</v>
      </c>
      <c r="D24" s="45">
        <v>56423.62</v>
      </c>
      <c r="E24" s="45">
        <v>68562.28</v>
      </c>
      <c r="F24" s="43">
        <f t="shared" si="1"/>
        <v>1.215134371031139</v>
      </c>
    </row>
    <row r="25" spans="1:6" ht="16.5" customHeight="1" thickBot="1">
      <c r="A25" s="41" t="s">
        <v>80</v>
      </c>
      <c r="B25" s="42" t="s">
        <v>93</v>
      </c>
      <c r="C25" s="43">
        <f>C26+C27+C28</f>
        <v>-524246.77</v>
      </c>
      <c r="D25" s="43">
        <f>D26+D27+D28</f>
        <v>-137981.33000000002</v>
      </c>
      <c r="E25" s="43">
        <f>E26+E27+E28</f>
        <v>-583444.58</v>
      </c>
      <c r="F25" s="43">
        <f t="shared" si="1"/>
        <v>4.228431339225386</v>
      </c>
    </row>
    <row r="26" spans="1:6" ht="12.75" customHeight="1" thickBot="1">
      <c r="A26" s="41" t="s">
        <v>82</v>
      </c>
      <c r="B26" s="45" t="s">
        <v>94</v>
      </c>
      <c r="C26" s="45">
        <v>-432966.51</v>
      </c>
      <c r="D26" s="45">
        <v>-132397.78</v>
      </c>
      <c r="E26" s="45">
        <v>-525319.95</v>
      </c>
      <c r="F26" s="43">
        <f t="shared" si="1"/>
        <v>3.967739866937346</v>
      </c>
    </row>
    <row r="27" spans="1:6" ht="27" customHeight="1" thickBot="1">
      <c r="A27" s="41" t="s">
        <v>78</v>
      </c>
      <c r="B27" s="45" t="s">
        <v>95</v>
      </c>
      <c r="C27" s="45">
        <v>-89202.63</v>
      </c>
      <c r="D27" s="45">
        <v>-34041.42</v>
      </c>
      <c r="E27" s="45">
        <v>-19702.97</v>
      </c>
      <c r="F27" s="43">
        <f t="shared" si="1"/>
        <v>0.5787940103556197</v>
      </c>
    </row>
    <row r="28" spans="1:6" ht="12.75" customHeight="1" thickBot="1">
      <c r="A28" s="41" t="s">
        <v>96</v>
      </c>
      <c r="B28" s="45" t="s">
        <v>97</v>
      </c>
      <c r="C28" s="45">
        <v>-2077.63</v>
      </c>
      <c r="D28" s="45">
        <v>28457.87</v>
      </c>
      <c r="E28" s="45">
        <v>-38421.66</v>
      </c>
      <c r="F28" s="43">
        <f t="shared" si="1"/>
        <v>-1.3501242362833201</v>
      </c>
    </row>
    <row r="29" spans="1:6" ht="28.5" customHeight="1" thickBot="1">
      <c r="A29" s="41" t="s">
        <v>98</v>
      </c>
      <c r="B29" s="45" t="s">
        <v>99</v>
      </c>
      <c r="C29" s="45">
        <v>-44463.76</v>
      </c>
      <c r="D29" s="45">
        <v>-68975.55</v>
      </c>
      <c r="E29" s="45">
        <v>-153968.97</v>
      </c>
      <c r="F29" s="43">
        <f t="shared" si="1"/>
        <v>2.232225332019824</v>
      </c>
    </row>
    <row r="30" spans="1:6" ht="37.5" customHeight="1" thickBot="1">
      <c r="A30" s="41" t="s">
        <v>85</v>
      </c>
      <c r="B30" s="42" t="s">
        <v>100</v>
      </c>
      <c r="C30" s="43">
        <f>C31+C32+C33</f>
        <v>-218918.69</v>
      </c>
      <c r="D30" s="43">
        <f>D31+D32+D33</f>
        <v>-172275.95</v>
      </c>
      <c r="E30" s="43">
        <f>E31+E32+E33</f>
        <v>0</v>
      </c>
      <c r="F30" s="43">
        <f t="shared" si="1"/>
        <v>0</v>
      </c>
    </row>
    <row r="31" spans="1:6" ht="15.75" customHeight="1" thickBot="1">
      <c r="A31" s="41" t="s">
        <v>82</v>
      </c>
      <c r="B31" s="45" t="s">
        <v>104</v>
      </c>
      <c r="C31" s="45">
        <v>0</v>
      </c>
      <c r="D31" s="45">
        <v>0</v>
      </c>
      <c r="E31" s="45">
        <v>0</v>
      </c>
      <c r="F31" s="43" t="e">
        <f t="shared" si="1"/>
        <v>#DIV/0!</v>
      </c>
    </row>
    <row r="32" spans="1:6" ht="27" customHeight="1" thickBot="1">
      <c r="A32" s="44" t="s">
        <v>76</v>
      </c>
      <c r="B32" s="45" t="s">
        <v>101</v>
      </c>
      <c r="C32" s="45">
        <v>-218918.69</v>
      </c>
      <c r="D32" s="45">
        <v>-172275.95</v>
      </c>
      <c r="E32" s="45">
        <v>0</v>
      </c>
      <c r="F32" s="43">
        <f t="shared" si="1"/>
        <v>0</v>
      </c>
    </row>
    <row r="33" spans="1:6" ht="25.5" customHeight="1" thickBot="1">
      <c r="A33" s="44" t="s">
        <v>78</v>
      </c>
      <c r="B33" s="45" t="s">
        <v>102</v>
      </c>
      <c r="C33" s="45">
        <v>0</v>
      </c>
      <c r="D33" s="45">
        <v>0</v>
      </c>
      <c r="E33" s="45">
        <v>0</v>
      </c>
      <c r="F33" s="43" t="e">
        <f t="shared" si="1"/>
        <v>#DIV/0!</v>
      </c>
    </row>
    <row r="34" spans="1:6" ht="12.75">
      <c r="A34" s="37"/>
      <c r="B34" s="37"/>
      <c r="C34" s="37"/>
      <c r="D34" s="37"/>
      <c r="E34" s="37"/>
      <c r="F34" s="37"/>
    </row>
  </sheetData>
  <sheetProtection/>
  <mergeCells count="12">
    <mergeCell ref="A20:F20"/>
    <mergeCell ref="A21:B21"/>
    <mergeCell ref="A4:F4"/>
    <mergeCell ref="A5:F5"/>
    <mergeCell ref="A6:B7"/>
    <mergeCell ref="C6:C7"/>
    <mergeCell ref="D6:D7"/>
    <mergeCell ref="E6:E7"/>
    <mergeCell ref="A1:B1"/>
    <mergeCell ref="A2:B2"/>
    <mergeCell ref="A3:B3"/>
    <mergeCell ref="A8:B8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bak</dc:creator>
  <cp:keywords/>
  <dc:description/>
  <cp:lastModifiedBy>bak</cp:lastModifiedBy>
  <cp:lastPrinted>2019-04-09T09:19:38Z</cp:lastPrinted>
  <dcterms:created xsi:type="dcterms:W3CDTF">1996-10-14T23:33:28Z</dcterms:created>
  <dcterms:modified xsi:type="dcterms:W3CDTF">2019-04-11T09:12:07Z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1032</vt:i4>
  </property>
</Properties>
</file>